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:\総務・広報担当\ホームページ\public_html\data\keirichoutatsuka\"/>
    </mc:Choice>
  </mc:AlternateContent>
  <xr:revisionPtr revIDLastSave="0" documentId="8_{628AC259-F7EB-4726-8137-38E5C1022226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単価一覧" sheetId="1" r:id="rId1"/>
  </sheets>
  <definedNames>
    <definedName name="_xlnm.Print_Area" localSheetId="0">単価一覧!$A$1:$O$48</definedName>
    <definedName name="_xlnm.Print_Titles" localSheetId="0">単価一覧!$2:$5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D7" i="1"/>
  <c r="F7" i="1"/>
  <c r="D8" i="1"/>
  <c r="D9" i="1" s="1"/>
  <c r="D10" i="1" s="1"/>
  <c r="D11" i="1" s="1"/>
  <c r="D12" i="1" s="1"/>
  <c r="D13" i="1" s="1"/>
  <c r="D14" i="1" s="1"/>
  <c r="D15" i="1" s="1"/>
  <c r="D16" i="1" s="1"/>
  <c r="D17" i="1" s="1"/>
  <c r="F8" i="1"/>
  <c r="F9" i="1"/>
  <c r="F10" i="1"/>
  <c r="F11" i="1"/>
  <c r="F12" i="1"/>
  <c r="F13" i="1"/>
  <c r="F14" i="1"/>
  <c r="F15" i="1"/>
  <c r="F16" i="1"/>
  <c r="F17" i="1"/>
  <c r="F42" i="1" l="1"/>
  <c r="F43" i="1" l="1"/>
  <c r="F44" i="1"/>
  <c r="F40" i="1" l="1"/>
  <c r="F34" i="1" l="1"/>
  <c r="F33" i="1"/>
  <c r="F32" i="1"/>
  <c r="F31" i="1"/>
  <c r="D26" i="1" l="1"/>
  <c r="F26" i="1" l="1"/>
  <c r="F36" i="1" l="1"/>
  <c r="F20" i="1" l="1"/>
  <c r="F19" i="1"/>
  <c r="F29" i="1" l="1"/>
  <c r="F25" i="1"/>
  <c r="F35" i="1" l="1"/>
  <c r="F37" i="1"/>
  <c r="F38" i="1"/>
  <c r="F39" i="1"/>
  <c r="F18" i="1"/>
  <c r="F21" i="1"/>
  <c r="F22" i="1"/>
  <c r="F23" i="1"/>
  <c r="F24" i="1"/>
  <c r="F41" i="1" l="1"/>
  <c r="D18" i="1" l="1"/>
  <c r="D19" i="1" l="1"/>
  <c r="D20" i="1" s="1"/>
  <c r="D21" i="1" s="1"/>
  <c r="D22" i="1" s="1"/>
</calcChain>
</file>

<file path=xl/sharedStrings.xml><?xml version="1.0" encoding="utf-8"?>
<sst xmlns="http://schemas.openxmlformats.org/spreadsheetml/2006/main" count="199" uniqueCount="148">
  <si>
    <t>品名</t>
    <rPh sb="0" eb="2">
      <t>ヒンメイ</t>
    </rPh>
    <phoneticPr fontId="3"/>
  </si>
  <si>
    <t>購入予定数量</t>
    <phoneticPr fontId="3"/>
  </si>
  <si>
    <t>単位</t>
    <phoneticPr fontId="3"/>
  </si>
  <si>
    <t>契約価格(円)</t>
    <phoneticPr fontId="3"/>
  </si>
  <si>
    <t>適用
年月日</t>
    <phoneticPr fontId="3"/>
  </si>
  <si>
    <t>業者名</t>
    <phoneticPr fontId="3"/>
  </si>
  <si>
    <t>電話番号
（発注先）</t>
    <phoneticPr fontId="3"/>
  </si>
  <si>
    <t>共同調達機関</t>
    <phoneticPr fontId="3"/>
  </si>
  <si>
    <t>契約方法</t>
    <rPh sb="0" eb="4">
      <t>ケイヤクホウホウ</t>
    </rPh>
    <phoneticPr fontId="3"/>
  </si>
  <si>
    <t>契約日</t>
    <phoneticPr fontId="3"/>
  </si>
  <si>
    <t>契約期間</t>
    <phoneticPr fontId="3"/>
  </si>
  <si>
    <t>決裁者</t>
    <phoneticPr fontId="3"/>
  </si>
  <si>
    <t>本体価格</t>
    <phoneticPr fontId="3"/>
  </si>
  <si>
    <t>消費税込価格</t>
    <phoneticPr fontId="3"/>
  </si>
  <si>
    <t>Ａ重油</t>
    <phoneticPr fontId="3"/>
  </si>
  <si>
    <t>1L</t>
    <phoneticPr fontId="3"/>
  </si>
  <si>
    <t>1L</t>
  </si>
  <si>
    <t>灯油</t>
    <phoneticPr fontId="3"/>
  </si>
  <si>
    <t>随意契約
(見積合せ)</t>
    <phoneticPr fontId="3"/>
  </si>
  <si>
    <t>課長</t>
    <rPh sb="0" eb="2">
      <t>カチョウ</t>
    </rPh>
    <phoneticPr fontId="3"/>
  </si>
  <si>
    <t>ガソリン２号</t>
    <phoneticPr fontId="3"/>
  </si>
  <si>
    <t>軽油 ※１</t>
    <phoneticPr fontId="3"/>
  </si>
  <si>
    <t>プロパンガス</t>
    <phoneticPr fontId="3"/>
  </si>
  <si>
    <t>27-6694</t>
    <phoneticPr fontId="3"/>
  </si>
  <si>
    <t>36-6060</t>
    <phoneticPr fontId="3"/>
  </si>
  <si>
    <t>放送大学</t>
    <rPh sb="0" eb="4">
      <t>ホウソウダイガク</t>
    </rPh>
    <phoneticPr fontId="3"/>
  </si>
  <si>
    <t>ﾄｲﾚｯﾄﾍﾟｰﾊﾟｰ</t>
    <phoneticPr fontId="3"/>
  </si>
  <si>
    <t>ゴミ袋_透明（4斗）
0.05×900×1200㎜</t>
    <rPh sb="2" eb="3">
      <t>ブクロ</t>
    </rPh>
    <rPh sb="8" eb="9">
      <t>ハカル</t>
    </rPh>
    <phoneticPr fontId="3"/>
  </si>
  <si>
    <t>八高専</t>
    <phoneticPr fontId="3"/>
  </si>
  <si>
    <t>ゴミ袋_透明（90ℓ）
0.05×900×1000㎜</t>
    <rPh sb="2" eb="3">
      <t>ブクロ</t>
    </rPh>
    <phoneticPr fontId="3"/>
  </si>
  <si>
    <t>ゴミ袋_透明（45ℓ）
0.03×650×800㎜</t>
    <rPh sb="2" eb="3">
      <t>ブクロ</t>
    </rPh>
    <phoneticPr fontId="3"/>
  </si>
  <si>
    <t>017-782-3421</t>
    <phoneticPr fontId="3"/>
  </si>
  <si>
    <t>017-736-9755</t>
    <phoneticPr fontId="3"/>
  </si>
  <si>
    <t>※１  軽油の本体価格には軽油引取税32.1円含む</t>
    <phoneticPr fontId="3"/>
  </si>
  <si>
    <t>※２  500枚／包</t>
    <rPh sb="7" eb="8">
      <t>マイ</t>
    </rPh>
    <rPh sb="9" eb="10">
      <t>ツツ</t>
    </rPh>
    <phoneticPr fontId="1"/>
  </si>
  <si>
    <t>課長</t>
    <rPh sb="0" eb="2">
      <t>カチョウ</t>
    </rPh>
    <phoneticPr fontId="2"/>
  </si>
  <si>
    <t>課長</t>
    <phoneticPr fontId="2"/>
  </si>
  <si>
    <t>部長</t>
    <phoneticPr fontId="2"/>
  </si>
  <si>
    <t>ﾘｻｲｸﾙPPC※２（A3）</t>
    <phoneticPr fontId="3"/>
  </si>
  <si>
    <t>ﾘｻｲｸﾙPPC※２（A4）</t>
    <phoneticPr fontId="3"/>
  </si>
  <si>
    <t>ﾘｻｲｸﾙPPC※２（B4）</t>
    <phoneticPr fontId="3"/>
  </si>
  <si>
    <t>ﾘｻｲｸﾙPPC※２（B5）</t>
    <phoneticPr fontId="3"/>
  </si>
  <si>
    <t>ＥＴＣ</t>
    <phoneticPr fontId="2"/>
  </si>
  <si>
    <t>農場</t>
    <rPh sb="0" eb="2">
      <t>ノウジョウ</t>
    </rPh>
    <phoneticPr fontId="2"/>
  </si>
  <si>
    <t>牛舎管理</t>
    <rPh sb="0" eb="2">
      <t>ギュウシャ</t>
    </rPh>
    <rPh sb="2" eb="4">
      <t>カンリ</t>
    </rPh>
    <phoneticPr fontId="2"/>
  </si>
  <si>
    <t>プロパンガス</t>
    <phoneticPr fontId="2"/>
  </si>
  <si>
    <t>白神</t>
    <rPh sb="0" eb="2">
      <t>シラカミ</t>
    </rPh>
    <phoneticPr fontId="2"/>
  </si>
  <si>
    <t>プロパンガス</t>
    <phoneticPr fontId="2"/>
  </si>
  <si>
    <t>-</t>
    <phoneticPr fontId="2"/>
  </si>
  <si>
    <t>-</t>
    <phoneticPr fontId="2"/>
  </si>
  <si>
    <t>アップルセット</t>
    <phoneticPr fontId="2"/>
  </si>
  <si>
    <t>日本酒</t>
    <rPh sb="0" eb="3">
      <t>ニホンシュ</t>
    </rPh>
    <phoneticPr fontId="2"/>
  </si>
  <si>
    <t>弘前大学生活協同組合</t>
    <phoneticPr fontId="2"/>
  </si>
  <si>
    <t>27-5605</t>
    <phoneticPr fontId="2"/>
  </si>
  <si>
    <t>蛍光管_ホタルクス（NEC）直管蛍光灯_FLR40SEX-N/M/36-HG</t>
    <phoneticPr fontId="3"/>
  </si>
  <si>
    <t>内線：2138</t>
    <rPh sb="0" eb="2">
      <t>ナイセン</t>
    </rPh>
    <phoneticPr fontId="2"/>
  </si>
  <si>
    <t>随意契約
(見積合せ)</t>
    <phoneticPr fontId="3"/>
  </si>
  <si>
    <t>柴田学園，放送大，八高専</t>
    <rPh sb="0" eb="4">
      <t>シバタガクエン</t>
    </rPh>
    <phoneticPr fontId="3"/>
  </si>
  <si>
    <t>八高専，
柴田学園</t>
    <rPh sb="5" eb="7">
      <t>シバタ</t>
    </rPh>
    <rPh sb="7" eb="9">
      <t>ガクエン</t>
    </rPh>
    <phoneticPr fontId="3"/>
  </si>
  <si>
    <t>随意契約</t>
    <phoneticPr fontId="2"/>
  </si>
  <si>
    <t>27-4228</t>
    <phoneticPr fontId="2"/>
  </si>
  <si>
    <t>ゴミ袋_透明（45ℓ）
0.05×650×800㎜</t>
    <rPh sb="2" eb="3">
      <t>ブクロ</t>
    </rPh>
    <rPh sb="4" eb="6">
      <t>トウメイ</t>
    </rPh>
    <phoneticPr fontId="3"/>
  </si>
  <si>
    <t>北日本石油㈱</t>
    <rPh sb="0" eb="5">
      <t>キタニホンセキユ</t>
    </rPh>
    <phoneticPr fontId="2"/>
  </si>
  <si>
    <t>ミナミ石油</t>
    <rPh sb="3" eb="5">
      <t>セキユ</t>
    </rPh>
    <phoneticPr fontId="2"/>
  </si>
  <si>
    <t>36-7200</t>
  </si>
  <si>
    <t>2022.4.1</t>
    <phoneticPr fontId="2"/>
  </si>
  <si>
    <t>2022.5.1</t>
    <phoneticPr fontId="2"/>
  </si>
  <si>
    <t>2022.6.1</t>
    <phoneticPr fontId="2"/>
  </si>
  <si>
    <t>2022.7.1</t>
    <phoneticPr fontId="2"/>
  </si>
  <si>
    <t>2022.8.1</t>
    <phoneticPr fontId="2"/>
  </si>
  <si>
    <t>2022.9.1</t>
    <phoneticPr fontId="2"/>
  </si>
  <si>
    <t>2022.10.1</t>
    <phoneticPr fontId="2"/>
  </si>
  <si>
    <t>2022.11.1</t>
    <phoneticPr fontId="2"/>
  </si>
  <si>
    <t>2022.12.1</t>
    <phoneticPr fontId="2"/>
  </si>
  <si>
    <t>2023.1.1</t>
    <phoneticPr fontId="2"/>
  </si>
  <si>
    <t>2023.2.1</t>
    <phoneticPr fontId="2"/>
  </si>
  <si>
    <t>2023.3.1</t>
    <phoneticPr fontId="2"/>
  </si>
  <si>
    <t>2022.3.22</t>
    <phoneticPr fontId="2"/>
  </si>
  <si>
    <t>2022.4.1-2022.4.30</t>
    <phoneticPr fontId="2"/>
  </si>
  <si>
    <t>2022.5.1-2022.5.31</t>
    <phoneticPr fontId="2"/>
  </si>
  <si>
    <t>2022.6.1-2022.6.30</t>
    <phoneticPr fontId="2"/>
  </si>
  <si>
    <t>2022.7.1-2022.7.31</t>
    <phoneticPr fontId="2"/>
  </si>
  <si>
    <t>2022.8.1-2022.8.31</t>
    <phoneticPr fontId="2"/>
  </si>
  <si>
    <t>2022.9.1-2022.9.30</t>
    <phoneticPr fontId="2"/>
  </si>
  <si>
    <t>2022.10.1-2022.10.31</t>
    <phoneticPr fontId="2"/>
  </si>
  <si>
    <t>2022.11.1-2022.11.30</t>
    <phoneticPr fontId="2"/>
  </si>
  <si>
    <t>2022.12.1-2022.12.31</t>
    <phoneticPr fontId="2"/>
  </si>
  <si>
    <t>2023.1.1-2023.1.31</t>
    <phoneticPr fontId="2"/>
  </si>
  <si>
    <t>2023.2.1-2023.2.28</t>
    <phoneticPr fontId="2"/>
  </si>
  <si>
    <t>2023.3.1-2023.3.31</t>
    <phoneticPr fontId="2"/>
  </si>
  <si>
    <t>2022.4.22</t>
    <phoneticPr fontId="2"/>
  </si>
  <si>
    <t>2022.5.26</t>
    <phoneticPr fontId="2"/>
  </si>
  <si>
    <t>2022.6.24</t>
    <phoneticPr fontId="2"/>
  </si>
  <si>
    <t>2022.7.27</t>
    <phoneticPr fontId="2"/>
  </si>
  <si>
    <t>2022.8.26</t>
    <phoneticPr fontId="2"/>
  </si>
  <si>
    <t>2022.10.27</t>
    <phoneticPr fontId="2"/>
  </si>
  <si>
    <t>2022.11.25</t>
    <phoneticPr fontId="2"/>
  </si>
  <si>
    <t>2022.12.23</t>
    <phoneticPr fontId="2"/>
  </si>
  <si>
    <t>2023.1.26</t>
    <phoneticPr fontId="2"/>
  </si>
  <si>
    <t>2023.2.22</t>
    <phoneticPr fontId="2"/>
  </si>
  <si>
    <t>2022.9.27</t>
    <phoneticPr fontId="2"/>
  </si>
  <si>
    <t>2022.12.21</t>
    <phoneticPr fontId="2"/>
  </si>
  <si>
    <t>2023.1.24</t>
    <phoneticPr fontId="2"/>
  </si>
  <si>
    <t>2023.2.21</t>
    <phoneticPr fontId="2"/>
  </si>
  <si>
    <t>2022.4.1-2022.6.30</t>
    <phoneticPr fontId="2"/>
  </si>
  <si>
    <t>2022.4.1-2022.9.30</t>
    <phoneticPr fontId="2"/>
  </si>
  <si>
    <t>2022.10.1-2022.12.31</t>
    <phoneticPr fontId="2"/>
  </si>
  <si>
    <t>2022.7.1-2022.9.30</t>
    <phoneticPr fontId="2"/>
  </si>
  <si>
    <t>2023.1.1-2023.3.31</t>
    <phoneticPr fontId="2"/>
  </si>
  <si>
    <t>2022.6.22</t>
    <phoneticPr fontId="2"/>
  </si>
  <si>
    <t>2022.4.1-2022.12.31</t>
    <phoneticPr fontId="2"/>
  </si>
  <si>
    <t>2022.10.1-2023.3.31</t>
    <phoneticPr fontId="2"/>
  </si>
  <si>
    <t>2022年度_契約単価一覧</t>
    <rPh sb="4" eb="6">
      <t>ネンド</t>
    </rPh>
    <rPh sb="7" eb="11">
      <t>ケイヤクタンカ</t>
    </rPh>
    <rPh sb="11" eb="13">
      <t>イチラン</t>
    </rPh>
    <phoneticPr fontId="3"/>
  </si>
  <si>
    <t>2022.4.1</t>
  </si>
  <si>
    <t>2022.4.1</t>
    <phoneticPr fontId="2"/>
  </si>
  <si>
    <t>2022.4.1</t>
    <phoneticPr fontId="2"/>
  </si>
  <si>
    <t>2022.4.1-2023.3.31</t>
    <phoneticPr fontId="2"/>
  </si>
  <si>
    <t>2022.3.22</t>
    <phoneticPr fontId="2"/>
  </si>
  <si>
    <t>2022.3.16</t>
    <phoneticPr fontId="2"/>
  </si>
  <si>
    <t>1セット</t>
    <phoneticPr fontId="2"/>
  </si>
  <si>
    <t>1本</t>
    <rPh sb="1" eb="2">
      <t>ホン</t>
    </rPh>
    <phoneticPr fontId="2"/>
  </si>
  <si>
    <t>(株)鳴海紙店</t>
    <rPh sb="0" eb="3">
      <t>カブシキガイシャ</t>
    </rPh>
    <phoneticPr fontId="2"/>
  </si>
  <si>
    <t>(株)レンゴウ事務機</t>
    <rPh sb="0" eb="3">
      <t>カブシキガイシャ</t>
    </rPh>
    <phoneticPr fontId="3"/>
  </si>
  <si>
    <t>青森パッケージ(株)</t>
    <rPh sb="7" eb="10">
      <t>カブシキガイシャ</t>
    </rPh>
    <phoneticPr fontId="3"/>
  </si>
  <si>
    <t>(株)パルックス
青森営業所</t>
    <rPh sb="0" eb="3">
      <t>カブシキガイシャ</t>
    </rPh>
    <rPh sb="9" eb="14">
      <t>アオモリエイギョウショ</t>
    </rPh>
    <phoneticPr fontId="3"/>
  </si>
  <si>
    <t>(株)富士商会</t>
    <rPh sb="0" eb="3">
      <t>カブシキガイシャ</t>
    </rPh>
    <rPh sb="3" eb="7">
      <t>フジショウカイ</t>
    </rPh>
    <phoneticPr fontId="2"/>
  </si>
  <si>
    <t>2022.3.15</t>
    <phoneticPr fontId="2"/>
  </si>
  <si>
    <t>2022.3.15</t>
    <phoneticPr fontId="2"/>
  </si>
  <si>
    <t>液体窒素
※共用機器基盤センターへの配達に限る</t>
    <rPh sb="21" eb="22">
      <t>カギ</t>
    </rPh>
    <phoneticPr fontId="3"/>
  </si>
  <si>
    <t>2022.3.16</t>
    <phoneticPr fontId="2"/>
  </si>
  <si>
    <t>2022.3.16</t>
    <phoneticPr fontId="2"/>
  </si>
  <si>
    <t>蛍光管_ホタルクス（NEC）直管蛍光灯_FHF32EX-N-HX・S</t>
    <phoneticPr fontId="3"/>
  </si>
  <si>
    <t>㈱弘善商会</t>
    <phoneticPr fontId="3"/>
  </si>
  <si>
    <t>27-6694</t>
    <phoneticPr fontId="2"/>
  </si>
  <si>
    <t>㈱弘善商会</t>
    <rPh sb="1" eb="2">
      <t>ヒロシ</t>
    </rPh>
    <rPh sb="2" eb="3">
      <t>ゼン</t>
    </rPh>
    <rPh sb="3" eb="5">
      <t>ショウカイ</t>
    </rPh>
    <phoneticPr fontId="3"/>
  </si>
  <si>
    <t>080-2862-4267</t>
    <phoneticPr fontId="2"/>
  </si>
  <si>
    <t>カメイ株式会社</t>
  </si>
  <si>
    <t>017-736-8412</t>
  </si>
  <si>
    <t>政府調達</t>
    <rPh sb="0" eb="4">
      <t>セイフチョウタツ</t>
    </rPh>
    <phoneticPr fontId="3"/>
  </si>
  <si>
    <t>一般競争入札</t>
    <phoneticPr fontId="3"/>
  </si>
  <si>
    <t>㈱弘善商会</t>
  </si>
  <si>
    <t>27-6694</t>
  </si>
  <si>
    <t>2022.7.1</t>
    <phoneticPr fontId="2"/>
  </si>
  <si>
    <t>2022.10.1</t>
    <phoneticPr fontId="2"/>
  </si>
  <si>
    <t>理事</t>
    <phoneticPr fontId="3"/>
  </si>
  <si>
    <t>理事</t>
    <phoneticPr fontId="3"/>
  </si>
  <si>
    <t>課長</t>
    <phoneticPr fontId="2"/>
  </si>
  <si>
    <t>課長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</si>
</sst>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&quot;L&quot;"/>
    <numFmt numFmtId="177" formatCode="#,##0.000;#,##0.000;"/>
    <numFmt numFmtId="178" formatCode="#,##0&quot;㎥&quot;"/>
    <numFmt numFmtId="179" formatCode="#,##0&quot;包&quot;"/>
    <numFmt numFmtId="180" formatCode="#,##0&quot;ロール&quot;"/>
    <numFmt numFmtId="181" formatCode="#,##0&quot;枚&quot;"/>
    <numFmt numFmtId="182" formatCode="#,##0&quot;本&quot;"/>
    <numFmt numFmtId="183" formatCode="#,##0&quot;kg&quot;"/>
    <numFmt numFmtId="184" formatCode="yyyy&quot;年&quot;m&quot;月&quot;d&quot;日 現在&quot;"/>
    <numFmt numFmtId="185" formatCode="yyyy&quot;.&quot;m&quot;.&quot;d"/>
  </numFmts>
  <fonts count="11">
    <font>
      <sz val="10"/>
      <color theme="1"/>
      <name val="メイリオ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メイリオ"/>
      <family val="2"/>
      <charset val="128"/>
    </font>
    <font>
      <sz val="6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メイリオ"/>
      <family val="3"/>
      <charset val="128"/>
    </font>
    <font>
      <sz val="10"/>
      <name val="メイリオ"/>
      <family val="2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251">
    <xf numFmtId="0" fontId="0" fillId="0" borderId="0" xfId="0">
      <alignment vertical="center"/>
    </xf>
    <xf numFmtId="4" fontId="4" fillId="3" borderId="7" xfId="0" applyNumberFormat="1" applyFont="1" applyFill="1" applyBorder="1" applyAlignment="1">
      <alignment vertical="center" shrinkToFit="1"/>
    </xf>
    <xf numFmtId="0" fontId="4" fillId="3" borderId="0" xfId="0" applyFont="1" applyFill="1">
      <alignment vertical="center"/>
    </xf>
    <xf numFmtId="0" fontId="4" fillId="0" borderId="0" xfId="0" applyFont="1">
      <alignment vertical="center"/>
    </xf>
    <xf numFmtId="177" fontId="4" fillId="0" borderId="28" xfId="0" applyNumberFormat="1" applyFont="1" applyBorder="1" applyAlignment="1">
      <alignment vertical="center" shrinkToFit="1"/>
    </xf>
    <xf numFmtId="4" fontId="4" fillId="3" borderId="33" xfId="0" applyNumberFormat="1" applyFont="1" applyFill="1" applyBorder="1" applyAlignment="1">
      <alignment vertical="center" shrinkToFit="1"/>
    </xf>
    <xf numFmtId="4" fontId="4" fillId="3" borderId="28" xfId="0" applyNumberFormat="1" applyFont="1" applyFill="1" applyBorder="1" applyAlignment="1">
      <alignment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185" fontId="4" fillId="0" borderId="33" xfId="0" applyNumberFormat="1" applyFont="1" applyFill="1" applyBorder="1" applyAlignment="1">
      <alignment horizontal="left" vertical="center" shrinkToFit="1"/>
    </xf>
    <xf numFmtId="185" fontId="4" fillId="0" borderId="28" xfId="0" applyNumberFormat="1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176" fontId="4" fillId="0" borderId="18" xfId="0" applyNumberFormat="1" applyFont="1" applyFill="1" applyBorder="1" applyAlignment="1">
      <alignment vertical="center" shrinkToFit="1"/>
    </xf>
    <xf numFmtId="176" fontId="4" fillId="0" borderId="29" xfId="0" applyNumberFormat="1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left" vertical="center" shrinkToFit="1"/>
    </xf>
    <xf numFmtId="176" fontId="4" fillId="0" borderId="33" xfId="0" applyNumberFormat="1" applyFont="1" applyFill="1" applyBorder="1" applyAlignment="1">
      <alignment horizontal="right" vertical="center" shrinkToFit="1"/>
    </xf>
    <xf numFmtId="4" fontId="4" fillId="0" borderId="7" xfId="0" applyNumberFormat="1" applyFont="1" applyFill="1" applyBorder="1" applyAlignment="1">
      <alignment vertical="center" shrinkToFit="1"/>
    </xf>
    <xf numFmtId="177" fontId="4" fillId="0" borderId="7" xfId="0" applyNumberFormat="1" applyFont="1" applyFill="1" applyBorder="1" applyAlignment="1">
      <alignment vertical="center" shrinkToFit="1"/>
    </xf>
    <xf numFmtId="185" fontId="4" fillId="0" borderId="7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176" fontId="4" fillId="0" borderId="33" xfId="0" applyNumberFormat="1" applyFont="1" applyFill="1" applyBorder="1" applyAlignment="1">
      <alignment vertical="center" shrinkToFit="1"/>
    </xf>
    <xf numFmtId="0" fontId="4" fillId="3" borderId="33" xfId="0" applyFont="1" applyFill="1" applyBorder="1" applyAlignment="1">
      <alignment horizontal="center" vertical="center" shrinkToFit="1"/>
    </xf>
    <xf numFmtId="176" fontId="4" fillId="0" borderId="22" xfId="0" applyNumberFormat="1" applyFont="1" applyFill="1" applyBorder="1" applyAlignment="1">
      <alignment horizontal="right" vertical="center" shrinkToFit="1"/>
    </xf>
    <xf numFmtId="0" fontId="4" fillId="0" borderId="25" xfId="0" applyFont="1" applyFill="1" applyBorder="1" applyAlignment="1">
      <alignment horizontal="lef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>
      <alignment vertical="center"/>
    </xf>
    <xf numFmtId="0" fontId="9" fillId="3" borderId="0" xfId="0" applyFont="1" applyFill="1" applyBorder="1">
      <alignment vertical="center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4" fontId="4" fillId="0" borderId="33" xfId="0" applyNumberFormat="1" applyFont="1" applyFill="1" applyBorder="1" applyAlignment="1">
      <alignment vertical="center" shrinkToFit="1"/>
    </xf>
    <xf numFmtId="177" fontId="4" fillId="0" borderId="33" xfId="0" applyNumberFormat="1" applyFont="1" applyFill="1" applyBorder="1" applyAlignment="1">
      <alignment vertical="center" shrinkToFit="1"/>
    </xf>
    <xf numFmtId="0" fontId="4" fillId="3" borderId="31" xfId="0" applyFont="1" applyFill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85" fontId="4" fillId="3" borderId="28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0" fontId="4" fillId="0" borderId="28" xfId="0" applyFont="1" applyBorder="1" applyAlignment="1">
      <alignment horizontal="center" vertical="center" shrinkToFit="1"/>
    </xf>
    <xf numFmtId="4" fontId="4" fillId="0" borderId="28" xfId="0" applyNumberFormat="1" applyFont="1" applyBorder="1" applyAlignment="1">
      <alignment vertical="center" shrinkToFit="1"/>
    </xf>
    <xf numFmtId="185" fontId="4" fillId="0" borderId="28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 shrinkToFit="1"/>
    </xf>
    <xf numFmtId="0" fontId="4" fillId="0" borderId="38" xfId="0" applyFont="1" applyBorder="1" applyAlignment="1">
      <alignment horizontal="center" vertical="center" shrinkToFit="1"/>
    </xf>
    <xf numFmtId="4" fontId="6" fillId="0" borderId="28" xfId="0" applyNumberFormat="1" applyFont="1" applyBorder="1" applyAlignment="1">
      <alignment vertical="center" shrinkToFit="1"/>
    </xf>
    <xf numFmtId="177" fontId="6" fillId="0" borderId="28" xfId="0" applyNumberFormat="1" applyFont="1" applyBorder="1" applyAlignment="1">
      <alignment vertical="center" shrinkToFit="1"/>
    </xf>
    <xf numFmtId="0" fontId="4" fillId="3" borderId="21" xfId="0" applyFont="1" applyFill="1" applyBorder="1" applyAlignment="1">
      <alignment vertical="center" shrinkToFit="1"/>
    </xf>
    <xf numFmtId="0" fontId="4" fillId="3" borderId="11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177" fontId="4" fillId="0" borderId="31" xfId="0" applyNumberFormat="1" applyFont="1" applyFill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185" fontId="6" fillId="0" borderId="28" xfId="0" applyNumberFormat="1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vertical="center" wrapText="1" shrinkToFit="1"/>
    </xf>
    <xf numFmtId="179" fontId="4" fillId="0" borderId="22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 wrapText="1" shrinkToFit="1"/>
    </xf>
    <xf numFmtId="179" fontId="4" fillId="0" borderId="7" xfId="0" applyNumberFormat="1" applyFont="1" applyFill="1" applyBorder="1" applyAlignment="1">
      <alignment horizontal="right" vertical="center" shrinkToFit="1"/>
    </xf>
    <xf numFmtId="0" fontId="4" fillId="0" borderId="27" xfId="0" applyFont="1" applyFill="1" applyBorder="1" applyAlignment="1">
      <alignment vertical="center" shrinkToFit="1"/>
    </xf>
    <xf numFmtId="180" fontId="4" fillId="0" borderId="22" xfId="0" applyNumberFormat="1" applyFont="1" applyFill="1" applyBorder="1" applyAlignment="1">
      <alignment horizontal="right" vertical="center" shrinkToFit="1"/>
    </xf>
    <xf numFmtId="180" fontId="4" fillId="0" borderId="22" xfId="0" applyNumberFormat="1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left" vertical="center" wrapText="1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 shrinkToFit="1"/>
    </xf>
    <xf numFmtId="181" fontId="4" fillId="0" borderId="29" xfId="0" applyNumberFormat="1" applyFont="1" applyFill="1" applyBorder="1" applyAlignment="1">
      <alignment horizontal="right" vertical="center" shrinkToFit="1"/>
    </xf>
    <xf numFmtId="181" fontId="4" fillId="0" borderId="7" xfId="0" applyNumberFormat="1" applyFont="1" applyFill="1" applyBorder="1" applyAlignment="1">
      <alignment horizontal="right" vertical="center" shrinkToFit="1"/>
    </xf>
    <xf numFmtId="0" fontId="4" fillId="0" borderId="10" xfId="0" applyFont="1" applyFill="1" applyBorder="1" applyAlignment="1">
      <alignment vertical="center" wrapText="1" shrinkToFit="1"/>
    </xf>
    <xf numFmtId="181" fontId="4" fillId="0" borderId="33" xfId="0" applyNumberFormat="1" applyFont="1" applyFill="1" applyBorder="1" applyAlignment="1">
      <alignment horizontal="right" vertical="center" shrinkToFit="1"/>
    </xf>
    <xf numFmtId="182" fontId="4" fillId="0" borderId="22" xfId="0" applyNumberFormat="1" applyFont="1" applyFill="1" applyBorder="1" applyAlignment="1">
      <alignment horizontal="right" vertical="center" shrinkToFit="1"/>
    </xf>
    <xf numFmtId="182" fontId="4" fillId="0" borderId="33" xfId="0" applyNumberFormat="1" applyFont="1" applyFill="1" applyBorder="1" applyAlignment="1">
      <alignment horizontal="right" vertical="center" shrinkToFit="1"/>
    </xf>
    <xf numFmtId="0" fontId="4" fillId="0" borderId="37" xfId="0" applyFont="1" applyFill="1" applyBorder="1" applyAlignment="1">
      <alignment vertical="center" wrapText="1" shrinkToFit="1"/>
    </xf>
    <xf numFmtId="183" fontId="4" fillId="0" borderId="28" xfId="0" applyNumberFormat="1" applyFont="1" applyFill="1" applyBorder="1" applyAlignment="1">
      <alignment horizontal="right" vertical="center" shrinkToFit="1"/>
    </xf>
    <xf numFmtId="183" fontId="4" fillId="0" borderId="28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 applyAlignment="1">
      <alignment horizontal="center" vertical="center" wrapText="1" shrinkToFit="1"/>
    </xf>
    <xf numFmtId="1" fontId="4" fillId="0" borderId="28" xfId="0" applyNumberFormat="1" applyFont="1" applyFill="1" applyBorder="1" applyAlignment="1">
      <alignment horizontal="right" vertical="center" shrinkToFit="1"/>
    </xf>
    <xf numFmtId="1" fontId="4" fillId="0" borderId="28" xfId="0" applyNumberFormat="1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left" vertical="center" shrinkToFit="1"/>
    </xf>
    <xf numFmtId="0" fontId="4" fillId="0" borderId="28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vertical="center" wrapText="1" shrinkToFit="1"/>
    </xf>
    <xf numFmtId="1" fontId="4" fillId="0" borderId="35" xfId="0" applyNumberFormat="1" applyFont="1" applyFill="1" applyBorder="1" applyAlignment="1">
      <alignment horizontal="right" vertical="center" shrinkToFit="1"/>
    </xf>
    <xf numFmtId="1" fontId="4" fillId="0" borderId="35" xfId="0" applyNumberFormat="1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center" vertical="center" wrapText="1" shrinkToFit="1"/>
    </xf>
    <xf numFmtId="0" fontId="10" fillId="0" borderId="27" xfId="0" applyFont="1" applyFill="1" applyBorder="1" applyAlignment="1">
      <alignment vertical="center" wrapText="1" shrinkToFit="1"/>
    </xf>
    <xf numFmtId="0" fontId="10" fillId="0" borderId="10" xfId="0" applyFont="1" applyFill="1" applyBorder="1" applyAlignment="1">
      <alignment vertical="center" wrapText="1" shrinkToFit="1"/>
    </xf>
    <xf numFmtId="178" fontId="4" fillId="0" borderId="16" xfId="0" applyNumberFormat="1" applyFont="1" applyFill="1" applyBorder="1" applyAlignment="1">
      <alignment horizontal="right" vertical="center" shrinkToFit="1"/>
    </xf>
    <xf numFmtId="0" fontId="4" fillId="0" borderId="46" xfId="0" applyFont="1" applyFill="1" applyBorder="1" applyAlignment="1">
      <alignment horizontal="left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185" fontId="6" fillId="0" borderId="28" xfId="0" applyNumberFormat="1" applyFont="1" applyBorder="1" applyAlignment="1">
      <alignment horizontal="center" vertical="center" shrinkToFit="1"/>
    </xf>
    <xf numFmtId="0" fontId="6" fillId="0" borderId="28" xfId="0" applyFont="1" applyBorder="1" applyAlignment="1">
      <alignment vertical="center" shrinkToFit="1"/>
    </xf>
    <xf numFmtId="0" fontId="6" fillId="0" borderId="38" xfId="0" applyFont="1" applyBorder="1" applyAlignment="1">
      <alignment horizontal="center" vertical="center" shrinkToFit="1"/>
    </xf>
    <xf numFmtId="185" fontId="4" fillId="0" borderId="18" xfId="0" applyNumberFormat="1" applyFont="1" applyFill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4" fontId="4" fillId="0" borderId="18" xfId="0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85" fontId="4" fillId="0" borderId="18" xfId="0" applyNumberFormat="1" applyFont="1" applyBorder="1" applyAlignment="1">
      <alignment horizontal="center" vertical="center" shrinkToFit="1"/>
    </xf>
    <xf numFmtId="4" fontId="4" fillId="3" borderId="22" xfId="0" applyNumberFormat="1" applyFont="1" applyFill="1" applyBorder="1" applyAlignment="1">
      <alignment vertical="center" shrinkToFit="1"/>
    </xf>
    <xf numFmtId="185" fontId="4" fillId="0" borderId="22" xfId="0" applyNumberFormat="1" applyFont="1" applyFill="1" applyBorder="1" applyAlignment="1">
      <alignment horizontal="left" vertical="center" shrinkToFit="1"/>
    </xf>
    <xf numFmtId="4" fontId="4" fillId="3" borderId="31" xfId="0" applyNumberFormat="1" applyFont="1" applyFill="1" applyBorder="1" applyAlignment="1">
      <alignment vertical="center" shrinkToFit="1"/>
    </xf>
    <xf numFmtId="4" fontId="4" fillId="0" borderId="29" xfId="0" applyNumberFormat="1" applyFont="1" applyFill="1" applyBorder="1" applyAlignment="1">
      <alignment vertical="center" shrinkToFit="1"/>
    </xf>
    <xf numFmtId="177" fontId="4" fillId="0" borderId="16" xfId="0" applyNumberFormat="1" applyFont="1" applyFill="1" applyBorder="1" applyAlignment="1">
      <alignment vertical="center" shrinkToFit="1"/>
    </xf>
    <xf numFmtId="0" fontId="4" fillId="0" borderId="41" xfId="0" applyFont="1" applyFill="1" applyBorder="1" applyAlignment="1">
      <alignment vertical="center" shrinkToFit="1"/>
    </xf>
    <xf numFmtId="4" fontId="4" fillId="0" borderId="22" xfId="0" applyNumberFormat="1" applyFont="1" applyFill="1" applyBorder="1" applyAlignment="1">
      <alignment vertical="center" shrinkToFit="1"/>
    </xf>
    <xf numFmtId="177" fontId="4" fillId="0" borderId="28" xfId="0" applyNumberFormat="1" applyFont="1" applyFill="1" applyBorder="1" applyAlignment="1">
      <alignment vertical="center" shrinkToFit="1"/>
    </xf>
    <xf numFmtId="0" fontId="4" fillId="0" borderId="22" xfId="0" applyFont="1" applyFill="1" applyBorder="1" applyAlignment="1">
      <alignment vertical="center" shrinkToFit="1"/>
    </xf>
    <xf numFmtId="0" fontId="4" fillId="0" borderId="30" xfId="0" applyFont="1" applyFill="1" applyBorder="1" applyAlignment="1">
      <alignment horizontal="center" vertical="center" shrinkToFit="1"/>
    </xf>
    <xf numFmtId="177" fontId="4" fillId="0" borderId="22" xfId="0" applyNumberFormat="1" applyFont="1" applyFill="1" applyBorder="1" applyAlignment="1">
      <alignment vertical="center" shrinkToFit="1"/>
    </xf>
    <xf numFmtId="0" fontId="4" fillId="0" borderId="29" xfId="0" applyFont="1" applyFill="1" applyBorder="1" applyAlignment="1">
      <alignment horizontal="left" vertical="center" shrinkToFit="1"/>
    </xf>
    <xf numFmtId="177" fontId="4" fillId="0" borderId="32" xfId="0" applyNumberFormat="1" applyFont="1" applyFill="1" applyBorder="1" applyAlignment="1">
      <alignment vertical="center" shrinkToFit="1"/>
    </xf>
    <xf numFmtId="185" fontId="4" fillId="0" borderId="29" xfId="0" applyNumberFormat="1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left" vertical="center" shrinkToFit="1"/>
    </xf>
    <xf numFmtId="185" fontId="4" fillId="0" borderId="22" xfId="0" applyNumberFormat="1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left" vertical="center" shrinkToFit="1"/>
    </xf>
    <xf numFmtId="185" fontId="4" fillId="0" borderId="7" xfId="0" applyNumberFormat="1" applyFont="1" applyFill="1" applyBorder="1" applyAlignment="1">
      <alignment horizontal="left" vertical="center" shrinkToFit="1"/>
    </xf>
    <xf numFmtId="177" fontId="4" fillId="0" borderId="18" xfId="0" applyNumberFormat="1" applyFont="1" applyFill="1" applyBorder="1" applyAlignment="1">
      <alignment vertical="center" shrinkToFit="1"/>
    </xf>
    <xf numFmtId="185" fontId="4" fillId="0" borderId="31" xfId="0" applyNumberFormat="1" applyFont="1" applyFill="1" applyBorder="1" applyAlignment="1">
      <alignment horizontal="center" vertical="center" shrinkToFit="1"/>
    </xf>
    <xf numFmtId="185" fontId="4" fillId="0" borderId="22" xfId="0" applyNumberFormat="1" applyFont="1" applyFill="1" applyBorder="1" applyAlignment="1">
      <alignment horizontal="center" vertical="center" shrinkToFit="1"/>
    </xf>
    <xf numFmtId="185" fontId="4" fillId="0" borderId="22" xfId="0" applyNumberFormat="1" applyFont="1" applyFill="1" applyBorder="1" applyAlignment="1">
      <alignment horizontal="center" vertical="center" shrinkToFit="1"/>
    </xf>
    <xf numFmtId="185" fontId="4" fillId="0" borderId="33" xfId="0" applyNumberFormat="1" applyFont="1" applyFill="1" applyBorder="1" applyAlignment="1">
      <alignment horizontal="center" vertical="center" shrinkToFit="1"/>
    </xf>
    <xf numFmtId="4" fontId="4" fillId="0" borderId="28" xfId="0" applyNumberFormat="1" applyFont="1" applyFill="1" applyBorder="1" applyAlignment="1">
      <alignment vertical="center" shrinkToFit="1"/>
    </xf>
    <xf numFmtId="3" fontId="4" fillId="0" borderId="28" xfId="0" applyNumberFormat="1" applyFont="1" applyFill="1" applyBorder="1" applyAlignment="1">
      <alignment vertical="center" shrinkToFit="1"/>
    </xf>
    <xf numFmtId="3" fontId="4" fillId="0" borderId="22" xfId="0" applyNumberFormat="1" applyFont="1" applyFill="1" applyBorder="1" applyAlignment="1">
      <alignment vertical="center" shrinkToFit="1"/>
    </xf>
    <xf numFmtId="0" fontId="4" fillId="0" borderId="28" xfId="0" applyFont="1" applyFill="1" applyBorder="1" applyAlignment="1">
      <alignment horizontal="left" vertical="center" shrinkToFit="1"/>
    </xf>
    <xf numFmtId="0" fontId="4" fillId="0" borderId="38" xfId="0" applyFont="1" applyFill="1" applyBorder="1" applyAlignment="1">
      <alignment horizontal="center" vertical="center" shrinkToFit="1"/>
    </xf>
    <xf numFmtId="3" fontId="4" fillId="0" borderId="35" xfId="0" applyNumberFormat="1" applyFont="1" applyFill="1" applyBorder="1" applyAlignment="1">
      <alignment vertical="center" shrinkToFit="1"/>
    </xf>
    <xf numFmtId="185" fontId="4" fillId="0" borderId="35" xfId="0" applyNumberFormat="1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center" vertical="center" shrinkToFit="1"/>
    </xf>
    <xf numFmtId="0" fontId="4" fillId="0" borderId="35" xfId="0" applyFont="1" applyFill="1" applyBorder="1" applyAlignment="1">
      <alignment horizontal="left" vertical="center" shrinkToFit="1"/>
    </xf>
    <xf numFmtId="185" fontId="4" fillId="0" borderId="35" xfId="0" applyNumberFormat="1" applyFont="1" applyFill="1" applyBorder="1" applyAlignment="1">
      <alignment horizontal="left" vertical="center" shrinkToFit="1"/>
    </xf>
    <xf numFmtId="0" fontId="4" fillId="0" borderId="39" xfId="0" applyFont="1" applyFill="1" applyBorder="1" applyAlignment="1">
      <alignment horizontal="center" vertical="center" shrinkToFit="1"/>
    </xf>
    <xf numFmtId="185" fontId="4" fillId="0" borderId="18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 shrinkToFit="1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vertical="center" shrinkToFit="1"/>
    </xf>
    <xf numFmtId="185" fontId="4" fillId="0" borderId="28" xfId="0" applyNumberFormat="1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vertical="center" shrinkToFit="1"/>
    </xf>
    <xf numFmtId="185" fontId="4" fillId="0" borderId="32" xfId="0" applyNumberFormat="1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28" xfId="0" applyFont="1" applyBorder="1" applyAlignment="1">
      <alignment horizontal="center" vertical="center" shrinkToFit="1"/>
    </xf>
    <xf numFmtId="185" fontId="4" fillId="0" borderId="29" xfId="0" applyNumberFormat="1" applyFont="1" applyFill="1" applyBorder="1" applyAlignment="1">
      <alignment horizontal="left" vertical="center" shrinkToFit="1"/>
    </xf>
    <xf numFmtId="0" fontId="4" fillId="0" borderId="28" xfId="0" applyFont="1" applyBorder="1" applyAlignment="1">
      <alignment horizontal="center" vertical="center" shrinkToFit="1"/>
    </xf>
    <xf numFmtId="4" fontId="6" fillId="0" borderId="7" xfId="0" applyNumberFormat="1" applyFont="1" applyFill="1" applyBorder="1" applyAlignment="1">
      <alignment vertical="center" shrinkToFit="1"/>
    </xf>
    <xf numFmtId="177" fontId="6" fillId="0" borderId="7" xfId="0" applyNumberFormat="1" applyFont="1" applyFill="1" applyBorder="1" applyAlignment="1">
      <alignment vertical="center" shrinkToFit="1"/>
    </xf>
    <xf numFmtId="185" fontId="6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vertical="center" shrinkToFit="1"/>
    </xf>
    <xf numFmtId="185" fontId="6" fillId="0" borderId="7" xfId="0" applyNumberFormat="1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center" vertical="center" shrinkToFit="1"/>
    </xf>
    <xf numFmtId="178" fontId="4" fillId="0" borderId="22" xfId="0" applyNumberFormat="1" applyFont="1" applyFill="1" applyBorder="1" applyAlignment="1">
      <alignment horizontal="right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center" vertical="center" wrapText="1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4" fillId="0" borderId="33" xfId="0" applyFont="1" applyFill="1" applyBorder="1" applyAlignment="1">
      <alignment horizontal="center" vertical="center" wrapText="1" shrinkToFit="1"/>
    </xf>
    <xf numFmtId="0" fontId="4" fillId="3" borderId="24" xfId="0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184" fontId="5" fillId="0" borderId="1" xfId="0" applyNumberFormat="1" applyFont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left" vertical="center" wrapText="1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center" vertical="center" wrapText="1" shrinkToFit="1"/>
    </xf>
    <xf numFmtId="0" fontId="4" fillId="0" borderId="16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left" vertical="center" shrinkToFit="1"/>
    </xf>
    <xf numFmtId="178" fontId="4" fillId="0" borderId="29" xfId="0" applyNumberFormat="1" applyFont="1" applyFill="1" applyBorder="1" applyAlignment="1">
      <alignment horizontal="center" vertical="center" shrinkToFit="1"/>
    </xf>
    <xf numFmtId="178" fontId="4" fillId="0" borderId="16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center" vertical="center" wrapText="1" shrinkToFit="1"/>
    </xf>
    <xf numFmtId="0" fontId="4" fillId="0" borderId="22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185" fontId="4" fillId="0" borderId="22" xfId="0" applyNumberFormat="1" applyFont="1" applyFill="1" applyBorder="1" applyAlignment="1">
      <alignment horizontal="left" vertical="center" shrinkToFit="1"/>
    </xf>
    <xf numFmtId="185" fontId="4" fillId="0" borderId="7" xfId="0" applyNumberFormat="1" applyFont="1" applyFill="1" applyBorder="1" applyAlignment="1">
      <alignment horizontal="left" vertical="center" shrinkToFit="1"/>
    </xf>
    <xf numFmtId="185" fontId="4" fillId="0" borderId="18" xfId="0" applyNumberFormat="1" applyFont="1" applyFill="1" applyBorder="1" applyAlignment="1">
      <alignment horizontal="left" vertical="center" shrinkToFit="1"/>
    </xf>
    <xf numFmtId="185" fontId="4" fillId="0" borderId="29" xfId="0" applyNumberFormat="1" applyFont="1" applyFill="1" applyBorder="1" applyAlignment="1">
      <alignment horizontal="left" vertical="center" shrinkToFit="1"/>
    </xf>
    <xf numFmtId="185" fontId="4" fillId="0" borderId="16" xfId="0" applyNumberFormat="1" applyFont="1" applyFill="1" applyBorder="1" applyAlignment="1">
      <alignment horizontal="left" vertical="center" shrinkToFit="1"/>
    </xf>
    <xf numFmtId="185" fontId="4" fillId="0" borderId="31" xfId="0" applyNumberFormat="1" applyFont="1" applyFill="1" applyBorder="1" applyAlignment="1">
      <alignment horizontal="left" vertical="center" shrinkToFit="1"/>
    </xf>
    <xf numFmtId="181" fontId="4" fillId="0" borderId="29" xfId="0" applyNumberFormat="1" applyFont="1" applyFill="1" applyBorder="1" applyAlignment="1">
      <alignment horizontal="center" vertical="center" shrinkToFit="1"/>
    </xf>
    <xf numFmtId="181" fontId="4" fillId="0" borderId="16" xfId="0" applyNumberFormat="1" applyFont="1" applyFill="1" applyBorder="1" applyAlignment="1">
      <alignment horizontal="center" vertical="center" shrinkToFit="1"/>
    </xf>
    <xf numFmtId="181" fontId="4" fillId="0" borderId="31" xfId="0" applyNumberFormat="1" applyFont="1" applyFill="1" applyBorder="1" applyAlignment="1">
      <alignment horizontal="center" vertical="center" shrinkToFit="1"/>
    </xf>
    <xf numFmtId="179" fontId="4" fillId="0" borderId="29" xfId="0" applyNumberFormat="1" applyFont="1" applyFill="1" applyBorder="1" applyAlignment="1">
      <alignment horizontal="center" vertical="center" shrinkToFit="1"/>
    </xf>
    <xf numFmtId="179" fontId="4" fillId="0" borderId="16" xfId="0" applyNumberFormat="1" applyFont="1" applyFill="1" applyBorder="1" applyAlignment="1">
      <alignment horizontal="center" vertical="center" shrinkToFit="1"/>
    </xf>
    <xf numFmtId="179" fontId="4" fillId="0" borderId="31" xfId="0" applyNumberFormat="1" applyFont="1" applyFill="1" applyBorder="1" applyAlignment="1">
      <alignment horizontal="center" vertical="center" shrinkToFit="1"/>
    </xf>
    <xf numFmtId="185" fontId="4" fillId="0" borderId="29" xfId="0" applyNumberFormat="1" applyFont="1" applyFill="1" applyBorder="1" applyAlignment="1">
      <alignment horizontal="center" vertical="center" shrinkToFit="1"/>
    </xf>
    <xf numFmtId="185" fontId="4" fillId="0" borderId="16" xfId="0" applyNumberFormat="1" applyFont="1" applyFill="1" applyBorder="1" applyAlignment="1">
      <alignment horizontal="center" vertical="center" shrinkToFit="1"/>
    </xf>
    <xf numFmtId="185" fontId="4" fillId="0" borderId="31" xfId="0" applyNumberFormat="1" applyFont="1" applyFill="1" applyBorder="1" applyAlignment="1">
      <alignment horizontal="center" vertical="center" shrinkToFit="1"/>
    </xf>
    <xf numFmtId="0" fontId="4" fillId="3" borderId="40" xfId="0" applyFont="1" applyFill="1" applyBorder="1" applyAlignment="1">
      <alignment horizontal="center" vertical="center" shrinkToFit="1"/>
    </xf>
    <xf numFmtId="185" fontId="4" fillId="0" borderId="22" xfId="0" applyNumberFormat="1" applyFont="1" applyFill="1" applyBorder="1" applyAlignment="1">
      <alignment horizontal="center" vertical="center" shrinkToFit="1"/>
    </xf>
    <xf numFmtId="185" fontId="4" fillId="0" borderId="33" xfId="0" applyNumberFormat="1" applyFont="1" applyFill="1" applyBorder="1" applyAlignment="1">
      <alignment horizontal="center" vertical="center" shrinkToFit="1"/>
    </xf>
    <xf numFmtId="182" fontId="4" fillId="0" borderId="22" xfId="0" applyNumberFormat="1" applyFont="1" applyFill="1" applyBorder="1" applyAlignment="1">
      <alignment horizontal="center" vertical="center" shrinkToFit="1"/>
    </xf>
    <xf numFmtId="182" fontId="4" fillId="0" borderId="33" xfId="0" applyNumberFormat="1" applyFont="1" applyFill="1" applyBorder="1" applyAlignment="1">
      <alignment horizontal="center" vertical="center" shrinkToFit="1"/>
    </xf>
    <xf numFmtId="4" fontId="4" fillId="0" borderId="22" xfId="0" applyNumberFormat="1" applyFont="1" applyFill="1" applyBorder="1" applyAlignment="1">
      <alignment horizontal="right" vertical="center" shrinkToFit="1"/>
    </xf>
    <xf numFmtId="4" fontId="4" fillId="0" borderId="33" xfId="0" applyNumberFormat="1" applyFont="1" applyFill="1" applyBorder="1" applyAlignment="1">
      <alignment horizontal="right" vertical="center" shrinkToFit="1"/>
    </xf>
    <xf numFmtId="177" fontId="4" fillId="0" borderId="22" xfId="0" applyNumberFormat="1" applyFont="1" applyFill="1" applyBorder="1" applyAlignment="1">
      <alignment horizontal="right" vertical="center" shrinkToFit="1"/>
    </xf>
    <xf numFmtId="177" fontId="4" fillId="0" borderId="33" xfId="0" applyNumberFormat="1" applyFont="1" applyFill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0"/>
  <sheetViews>
    <sheetView tabSelected="1" view="pageBreakPreview" zoomScaleNormal="100" zoomScaleSheetLayoutView="10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F37" sqref="F37"/>
    </sheetView>
  </sheetViews>
  <sheetFormatPr defaultRowHeight="12" outlineLevelRow="1" outlineLevelCol="1"/>
  <cols>
    <col min="1" max="1" width="1.125" style="3" customWidth="1"/>
    <col min="2" max="2" width="17.375" style="3" customWidth="1"/>
    <col min="3" max="3" width="13" style="30" hidden="1" customWidth="1" outlineLevel="1"/>
    <col min="4" max="4" width="7.125" style="31" bestFit="1" customWidth="1" collapsed="1"/>
    <col min="5" max="6" width="11.5" style="3" customWidth="1"/>
    <col min="7" max="7" width="9.75" style="3" bestFit="1" customWidth="1"/>
    <col min="8" max="8" width="17.125" style="3" customWidth="1"/>
    <col min="9" max="9" width="12.375" style="3" customWidth="1"/>
    <col min="10" max="10" width="9.375" style="3" hidden="1" customWidth="1" outlineLevel="1"/>
    <col min="11" max="11" width="9" style="3" hidden="1" customWidth="1" outlineLevel="1"/>
    <col min="12" max="12" width="10.875" style="9" hidden="1" customWidth="1" outlineLevel="1"/>
    <col min="13" max="13" width="20.75" style="3" bestFit="1" customWidth="1" collapsed="1"/>
    <col min="14" max="14" width="9" style="3" hidden="1" customWidth="1" outlineLevel="1"/>
    <col min="15" max="15" width="9" style="2" collapsed="1"/>
    <col min="16" max="16384" width="9" style="3"/>
  </cols>
  <sheetData>
    <row r="1" spans="2:17">
      <c r="Q1" s="2"/>
    </row>
    <row r="2" spans="2:17" ht="17.25">
      <c r="B2" s="32" t="s">
        <v>112</v>
      </c>
      <c r="C2" s="33"/>
      <c r="D2" s="34"/>
      <c r="E2" s="35"/>
      <c r="F2" s="35"/>
      <c r="G2" s="34"/>
      <c r="H2" s="35"/>
      <c r="I2" s="35"/>
      <c r="J2" s="35"/>
      <c r="K2" s="34"/>
      <c r="L2" s="10"/>
      <c r="M2" s="35"/>
      <c r="N2" s="34"/>
    </row>
    <row r="3" spans="2:17" ht="14.25" thickBot="1">
      <c r="B3" s="35"/>
      <c r="C3" s="33"/>
      <c r="D3" s="34"/>
      <c r="E3" s="35"/>
      <c r="F3" s="35"/>
      <c r="G3" s="34"/>
      <c r="H3" s="35"/>
      <c r="I3" s="35"/>
      <c r="J3" s="35"/>
      <c r="K3" s="34"/>
      <c r="L3" s="190">
        <v>44743</v>
      </c>
      <c r="M3" s="190"/>
      <c r="N3" s="34"/>
    </row>
    <row r="4" spans="2:17">
      <c r="B4" s="191" t="s">
        <v>0</v>
      </c>
      <c r="C4" s="193" t="s">
        <v>1</v>
      </c>
      <c r="D4" s="193" t="s">
        <v>2</v>
      </c>
      <c r="E4" s="193" t="s">
        <v>3</v>
      </c>
      <c r="F4" s="193"/>
      <c r="G4" s="195" t="s">
        <v>4</v>
      </c>
      <c r="H4" s="193" t="s">
        <v>5</v>
      </c>
      <c r="I4" s="195" t="s">
        <v>6</v>
      </c>
      <c r="J4" s="193" t="s">
        <v>7</v>
      </c>
      <c r="K4" s="193" t="s">
        <v>8</v>
      </c>
      <c r="L4" s="193" t="s">
        <v>9</v>
      </c>
      <c r="M4" s="197" t="s">
        <v>10</v>
      </c>
      <c r="N4" s="179" t="s">
        <v>11</v>
      </c>
    </row>
    <row r="5" spans="2:17">
      <c r="B5" s="192"/>
      <c r="C5" s="194"/>
      <c r="D5" s="194"/>
      <c r="E5" s="44" t="s">
        <v>12</v>
      </c>
      <c r="F5" s="44" t="s">
        <v>13</v>
      </c>
      <c r="G5" s="196"/>
      <c r="H5" s="194"/>
      <c r="I5" s="196"/>
      <c r="J5" s="194"/>
      <c r="K5" s="194"/>
      <c r="L5" s="194"/>
      <c r="M5" s="198"/>
      <c r="N5" s="180"/>
    </row>
    <row r="6" spans="2:17" ht="14.25" customHeight="1">
      <c r="B6" s="199" t="s">
        <v>14</v>
      </c>
      <c r="C6" s="52">
        <v>239500</v>
      </c>
      <c r="D6" s="49" t="s">
        <v>15</v>
      </c>
      <c r="E6" s="116">
        <v>91.3</v>
      </c>
      <c r="F6" s="117">
        <f>ROUNDDOWN(E6*1.1,3)</f>
        <v>100.43</v>
      </c>
      <c r="G6" s="118" t="s">
        <v>65</v>
      </c>
      <c r="H6" s="105" t="s">
        <v>62</v>
      </c>
      <c r="I6" s="51" t="s">
        <v>64</v>
      </c>
      <c r="J6" s="205" t="s">
        <v>58</v>
      </c>
      <c r="K6" s="203" t="s">
        <v>138</v>
      </c>
      <c r="L6" s="114" t="s">
        <v>77</v>
      </c>
      <c r="M6" s="115" t="s">
        <v>78</v>
      </c>
      <c r="N6" s="201" t="s">
        <v>144</v>
      </c>
    </row>
    <row r="7" spans="2:17" ht="12" customHeight="1" outlineLevel="1">
      <c r="B7" s="200"/>
      <c r="C7" s="53">
        <v>142000</v>
      </c>
      <c r="D7" s="54" t="str">
        <f>D6</f>
        <v>1L</v>
      </c>
      <c r="E7" s="55">
        <v>81.099999999999994</v>
      </c>
      <c r="F7" s="4">
        <f t="shared" ref="F7" si="0">ROUNDDOWN(E7*1.1,3)</f>
        <v>89.21</v>
      </c>
      <c r="G7" s="56" t="s">
        <v>66</v>
      </c>
      <c r="H7" s="166" t="s">
        <v>136</v>
      </c>
      <c r="I7" s="57" t="s">
        <v>137</v>
      </c>
      <c r="J7" s="206"/>
      <c r="K7" s="204"/>
      <c r="L7" s="12" t="s">
        <v>90</v>
      </c>
      <c r="M7" s="58" t="s">
        <v>79</v>
      </c>
      <c r="N7" s="202"/>
    </row>
    <row r="8" spans="2:17" ht="12" customHeight="1" outlineLevel="1">
      <c r="B8" s="200"/>
      <c r="C8" s="53">
        <v>194000</v>
      </c>
      <c r="D8" s="54" t="str">
        <f>D6</f>
        <v>1L</v>
      </c>
      <c r="E8" s="55">
        <v>77.3</v>
      </c>
      <c r="F8" s="4">
        <f t="shared" ref="F8:F39" si="1">ROUNDDOWN(E8*1.1,3)</f>
        <v>85.03</v>
      </c>
      <c r="G8" s="56" t="s">
        <v>67</v>
      </c>
      <c r="H8" s="168" t="s">
        <v>62</v>
      </c>
      <c r="I8" s="57" t="s">
        <v>64</v>
      </c>
      <c r="J8" s="206"/>
      <c r="K8" s="204"/>
      <c r="L8" s="12" t="s">
        <v>91</v>
      </c>
      <c r="M8" s="58" t="s">
        <v>80</v>
      </c>
      <c r="N8" s="202"/>
    </row>
    <row r="9" spans="2:17" ht="12" customHeight="1" outlineLevel="1">
      <c r="B9" s="200"/>
      <c r="C9" s="53">
        <v>212000</v>
      </c>
      <c r="D9" s="54" t="str">
        <f>D8</f>
        <v>1L</v>
      </c>
      <c r="E9" s="59">
        <v>80.400000000000006</v>
      </c>
      <c r="F9" s="60">
        <f t="shared" si="1"/>
        <v>88.44</v>
      </c>
      <c r="G9" s="111" t="s">
        <v>68</v>
      </c>
      <c r="H9" s="103" t="s">
        <v>62</v>
      </c>
      <c r="I9" s="112" t="s">
        <v>64</v>
      </c>
      <c r="J9" s="206"/>
      <c r="K9" s="204"/>
      <c r="L9" s="67" t="s">
        <v>92</v>
      </c>
      <c r="M9" s="113" t="s">
        <v>81</v>
      </c>
      <c r="N9" s="202"/>
    </row>
    <row r="10" spans="2:17" ht="12" hidden="1" customHeight="1" outlineLevel="1">
      <c r="B10" s="200"/>
      <c r="C10" s="53">
        <v>201000</v>
      </c>
      <c r="D10" s="54" t="str">
        <f t="shared" ref="D10:D15" si="2">D9</f>
        <v>1L</v>
      </c>
      <c r="E10" s="55"/>
      <c r="F10" s="4">
        <f t="shared" si="1"/>
        <v>0</v>
      </c>
      <c r="G10" s="56" t="s">
        <v>69</v>
      </c>
      <c r="H10" s="66"/>
      <c r="I10" s="57"/>
      <c r="J10" s="206"/>
      <c r="K10" s="204"/>
      <c r="L10" s="12" t="s">
        <v>93</v>
      </c>
      <c r="M10" s="58" t="s">
        <v>82</v>
      </c>
      <c r="N10" s="202"/>
    </row>
    <row r="11" spans="2:17" ht="12" hidden="1" customHeight="1" outlineLevel="1">
      <c r="B11" s="200"/>
      <c r="C11" s="53">
        <v>156000</v>
      </c>
      <c r="D11" s="54" t="str">
        <f t="shared" si="2"/>
        <v>1L</v>
      </c>
      <c r="E11" s="55"/>
      <c r="F11" s="4">
        <f t="shared" si="1"/>
        <v>0</v>
      </c>
      <c r="G11" s="56" t="s">
        <v>70</v>
      </c>
      <c r="H11" s="66"/>
      <c r="I11" s="57"/>
      <c r="J11" s="206"/>
      <c r="K11" s="204"/>
      <c r="L11" s="12" t="s">
        <v>94</v>
      </c>
      <c r="M11" s="58" t="s">
        <v>83</v>
      </c>
      <c r="N11" s="202"/>
      <c r="P11" s="3" t="s">
        <v>49</v>
      </c>
    </row>
    <row r="12" spans="2:17" ht="12" hidden="1" customHeight="1" outlineLevel="1">
      <c r="B12" s="200"/>
      <c r="C12" s="53">
        <v>212600</v>
      </c>
      <c r="D12" s="54" t="str">
        <f t="shared" si="2"/>
        <v>1L</v>
      </c>
      <c r="E12" s="55"/>
      <c r="F12" s="4">
        <f>ROUNDDOWN(E12*1.1,3)</f>
        <v>0</v>
      </c>
      <c r="G12" s="56" t="s">
        <v>71</v>
      </c>
      <c r="H12" s="66"/>
      <c r="I12" s="57"/>
      <c r="J12" s="206"/>
      <c r="K12" s="204"/>
      <c r="L12" s="12">
        <v>44826</v>
      </c>
      <c r="M12" s="58" t="s">
        <v>84</v>
      </c>
      <c r="N12" s="202"/>
    </row>
    <row r="13" spans="2:17" ht="12" hidden="1" customHeight="1" outlineLevel="1">
      <c r="B13" s="200"/>
      <c r="C13" s="53">
        <v>346600</v>
      </c>
      <c r="D13" s="54" t="str">
        <f t="shared" si="2"/>
        <v>1L</v>
      </c>
      <c r="E13" s="55"/>
      <c r="F13" s="4">
        <f>ROUNDDOWN(E13*1.1,3)</f>
        <v>0</v>
      </c>
      <c r="G13" s="56" t="s">
        <v>72</v>
      </c>
      <c r="H13" s="66"/>
      <c r="I13" s="57"/>
      <c r="J13" s="206"/>
      <c r="K13" s="204"/>
      <c r="L13" s="12" t="s">
        <v>95</v>
      </c>
      <c r="M13" s="58" t="s">
        <v>85</v>
      </c>
      <c r="N13" s="202"/>
    </row>
    <row r="14" spans="2:17" ht="12" hidden="1" customHeight="1" outlineLevel="1">
      <c r="B14" s="200"/>
      <c r="C14" s="53">
        <v>528200</v>
      </c>
      <c r="D14" s="54" t="str">
        <f t="shared" si="2"/>
        <v>1L</v>
      </c>
      <c r="E14" s="55"/>
      <c r="F14" s="4">
        <f t="shared" si="1"/>
        <v>0</v>
      </c>
      <c r="G14" s="56" t="s">
        <v>73</v>
      </c>
      <c r="H14" s="66"/>
      <c r="I14" s="57"/>
      <c r="J14" s="206"/>
      <c r="K14" s="204"/>
      <c r="L14" s="12" t="s">
        <v>96</v>
      </c>
      <c r="M14" s="58" t="s">
        <v>86</v>
      </c>
      <c r="N14" s="202"/>
    </row>
    <row r="15" spans="2:17" ht="12" hidden="1" customHeight="1" outlineLevel="1">
      <c r="B15" s="200"/>
      <c r="C15" s="53">
        <v>543200</v>
      </c>
      <c r="D15" s="54" t="str">
        <f t="shared" si="2"/>
        <v>1L</v>
      </c>
      <c r="E15" s="55"/>
      <c r="F15" s="4">
        <f t="shared" si="1"/>
        <v>0</v>
      </c>
      <c r="G15" s="56" t="s">
        <v>74</v>
      </c>
      <c r="H15" s="66"/>
      <c r="I15" s="57"/>
      <c r="J15" s="206"/>
      <c r="K15" s="204"/>
      <c r="L15" s="12" t="s">
        <v>97</v>
      </c>
      <c r="M15" s="58" t="s">
        <v>87</v>
      </c>
      <c r="N15" s="202"/>
    </row>
    <row r="16" spans="2:17" ht="12" hidden="1" customHeight="1" outlineLevel="1">
      <c r="B16" s="200"/>
      <c r="C16" s="53">
        <v>544200</v>
      </c>
      <c r="D16" s="54" t="str">
        <f>D15</f>
        <v>1L</v>
      </c>
      <c r="E16" s="55"/>
      <c r="F16" s="4">
        <f t="shared" si="1"/>
        <v>0</v>
      </c>
      <c r="G16" s="56" t="s">
        <v>75</v>
      </c>
      <c r="H16" s="66"/>
      <c r="I16" s="51"/>
      <c r="J16" s="206"/>
      <c r="K16" s="204"/>
      <c r="L16" s="12" t="s">
        <v>98</v>
      </c>
      <c r="M16" s="58" t="s">
        <v>88</v>
      </c>
      <c r="N16" s="202"/>
    </row>
    <row r="17" spans="2:14" hidden="1" outlineLevel="1">
      <c r="B17" s="200"/>
      <c r="C17" s="64">
        <v>437500</v>
      </c>
      <c r="D17" s="54" t="str">
        <f>D16</f>
        <v>1L</v>
      </c>
      <c r="E17" s="59"/>
      <c r="F17" s="60">
        <f t="shared" si="1"/>
        <v>0</v>
      </c>
      <c r="G17" s="50" t="s">
        <v>76</v>
      </c>
      <c r="H17" s="66"/>
      <c r="I17" s="51"/>
      <c r="J17" s="206"/>
      <c r="K17" s="204"/>
      <c r="L17" s="12" t="s">
        <v>99</v>
      </c>
      <c r="M17" s="58" t="s">
        <v>89</v>
      </c>
      <c r="N17" s="202"/>
    </row>
    <row r="18" spans="2:14" s="2" customFormat="1">
      <c r="B18" s="61" t="s">
        <v>17</v>
      </c>
      <c r="C18" s="24">
        <v>6100</v>
      </c>
      <c r="D18" s="42" t="str">
        <f>D17</f>
        <v>1L</v>
      </c>
      <c r="E18" s="119">
        <v>93.99</v>
      </c>
      <c r="F18" s="126">
        <f t="shared" si="1"/>
        <v>103.389</v>
      </c>
      <c r="G18" s="156" t="s">
        <v>65</v>
      </c>
      <c r="H18" s="110" t="s">
        <v>63</v>
      </c>
      <c r="I18" s="157" t="s">
        <v>135</v>
      </c>
      <c r="J18" s="181"/>
      <c r="K18" s="184" t="s">
        <v>18</v>
      </c>
      <c r="L18" s="135">
        <v>44644</v>
      </c>
      <c r="M18" s="158" t="s">
        <v>105</v>
      </c>
      <c r="N18" s="187" t="s">
        <v>35</v>
      </c>
    </row>
    <row r="19" spans="2:14" s="2" customFormat="1" hidden="1" outlineLevel="1">
      <c r="B19" s="62"/>
      <c r="C19" s="23">
        <v>9800</v>
      </c>
      <c r="D19" s="43" t="str">
        <f>D18</f>
        <v>1L</v>
      </c>
      <c r="E19" s="1"/>
      <c r="F19" s="131">
        <f>ROUNDDOWN(E19*1.1,3)</f>
        <v>0</v>
      </c>
      <c r="G19" s="21" t="s">
        <v>71</v>
      </c>
      <c r="H19" s="110"/>
      <c r="I19" s="8"/>
      <c r="J19" s="182"/>
      <c r="K19" s="185"/>
      <c r="L19" s="139" t="s">
        <v>100</v>
      </c>
      <c r="M19" s="22" t="s">
        <v>106</v>
      </c>
      <c r="N19" s="188"/>
    </row>
    <row r="20" spans="2:14" s="2" customFormat="1" hidden="1" outlineLevel="1">
      <c r="B20" s="62"/>
      <c r="C20" s="23">
        <v>6300</v>
      </c>
      <c r="D20" s="26" t="str">
        <f>D19</f>
        <v>1L</v>
      </c>
      <c r="E20" s="5"/>
      <c r="F20" s="47">
        <f>ROUNDDOWN(E20*1.1,3)</f>
        <v>0</v>
      </c>
      <c r="G20" s="144" t="s">
        <v>74</v>
      </c>
      <c r="H20" s="137"/>
      <c r="I20" s="159"/>
      <c r="J20" s="182"/>
      <c r="K20" s="185"/>
      <c r="L20" s="139" t="s">
        <v>101</v>
      </c>
      <c r="M20" s="22" t="s">
        <v>87</v>
      </c>
      <c r="N20" s="188"/>
    </row>
    <row r="21" spans="2:14" s="2" customFormat="1" hidden="1" outlineLevel="1">
      <c r="B21" s="62"/>
      <c r="C21" s="25">
        <v>4800</v>
      </c>
      <c r="D21" s="7" t="str">
        <f t="shared" ref="D21:D22" si="3">D20</f>
        <v>1L</v>
      </c>
      <c r="E21" s="6"/>
      <c r="F21" s="126">
        <f t="shared" si="1"/>
        <v>0</v>
      </c>
      <c r="G21" s="160" t="s">
        <v>75</v>
      </c>
      <c r="H21" s="76"/>
      <c r="I21" s="51"/>
      <c r="J21" s="182"/>
      <c r="K21" s="185"/>
      <c r="L21" s="139" t="s">
        <v>102</v>
      </c>
      <c r="M21" s="22" t="s">
        <v>88</v>
      </c>
      <c r="N21" s="188"/>
    </row>
    <row r="22" spans="2:14" s="2" customFormat="1" hidden="1" outlineLevel="1">
      <c r="B22" s="63"/>
      <c r="C22" s="14">
        <v>4000</v>
      </c>
      <c r="D22" s="48" t="str">
        <f t="shared" si="3"/>
        <v>1L</v>
      </c>
      <c r="E22" s="121"/>
      <c r="F22" s="65">
        <f t="shared" si="1"/>
        <v>0</v>
      </c>
      <c r="G22" s="141" t="s">
        <v>76</v>
      </c>
      <c r="H22" s="110"/>
      <c r="I22" s="8"/>
      <c r="J22" s="183"/>
      <c r="K22" s="186"/>
      <c r="L22" s="11" t="s">
        <v>103</v>
      </c>
      <c r="M22" s="161" t="s">
        <v>89</v>
      </c>
      <c r="N22" s="188"/>
    </row>
    <row r="23" spans="2:14" s="2" customFormat="1" ht="12" customHeight="1" collapsed="1">
      <c r="B23" s="209" t="s">
        <v>20</v>
      </c>
      <c r="C23" s="15">
        <v>3800</v>
      </c>
      <c r="D23" s="16" t="s">
        <v>16</v>
      </c>
      <c r="E23" s="122">
        <v>150</v>
      </c>
      <c r="F23" s="123">
        <f t="shared" si="1"/>
        <v>165</v>
      </c>
      <c r="G23" s="156" t="s">
        <v>65</v>
      </c>
      <c r="H23" s="133" t="s">
        <v>132</v>
      </c>
      <c r="I23" s="124" t="s">
        <v>133</v>
      </c>
      <c r="J23" s="17"/>
      <c r="K23" s="210" t="s">
        <v>18</v>
      </c>
      <c r="L23" s="135">
        <v>44644</v>
      </c>
      <c r="M23" s="158" t="s">
        <v>104</v>
      </c>
      <c r="N23" s="187" t="s">
        <v>36</v>
      </c>
    </row>
    <row r="24" spans="2:14" s="2" customFormat="1" ht="16.5" customHeight="1" outlineLevel="1" collapsed="1">
      <c r="B24" s="209"/>
      <c r="C24" s="18">
        <v>4100</v>
      </c>
      <c r="D24" s="107" t="s">
        <v>16</v>
      </c>
      <c r="E24" s="169">
        <v>152</v>
      </c>
      <c r="F24" s="170">
        <f t="shared" si="1"/>
        <v>167.2</v>
      </c>
      <c r="G24" s="171" t="s">
        <v>142</v>
      </c>
      <c r="H24" s="172" t="s">
        <v>140</v>
      </c>
      <c r="I24" s="173" t="s">
        <v>141</v>
      </c>
      <c r="J24" s="108"/>
      <c r="K24" s="211"/>
      <c r="L24" s="174" t="s">
        <v>109</v>
      </c>
      <c r="M24" s="175" t="s">
        <v>107</v>
      </c>
      <c r="N24" s="188"/>
    </row>
    <row r="25" spans="2:14" s="2" customFormat="1" ht="12" hidden="1" customHeight="1" outlineLevel="1">
      <c r="B25" s="209"/>
      <c r="C25" s="23">
        <v>3300</v>
      </c>
      <c r="D25" s="107" t="s">
        <v>16</v>
      </c>
      <c r="E25" s="19"/>
      <c r="F25" s="20">
        <f>ROUNDDOWN(E25*1.1,3)</f>
        <v>0</v>
      </c>
      <c r="G25" s="21" t="s">
        <v>143</v>
      </c>
      <c r="H25" s="110"/>
      <c r="I25" s="8"/>
      <c r="J25" s="108"/>
      <c r="K25" s="211"/>
      <c r="L25" s="139">
        <v>44831</v>
      </c>
      <c r="M25" s="22" t="s">
        <v>106</v>
      </c>
      <c r="N25" s="188"/>
    </row>
    <row r="26" spans="2:14" s="2" customFormat="1" ht="12.75" hidden="1" customHeight="1" outlineLevel="1">
      <c r="B26" s="209"/>
      <c r="C26" s="14">
        <v>2200</v>
      </c>
      <c r="D26" s="45" t="str">
        <f>D25</f>
        <v>1L</v>
      </c>
      <c r="E26" s="46"/>
      <c r="F26" s="47">
        <f t="shared" si="1"/>
        <v>0</v>
      </c>
      <c r="G26" s="144" t="s">
        <v>74</v>
      </c>
      <c r="H26" s="45"/>
      <c r="I26" s="162"/>
      <c r="J26" s="108"/>
      <c r="K26" s="211"/>
      <c r="L26" s="139" t="s">
        <v>101</v>
      </c>
      <c r="M26" s="22" t="s">
        <v>108</v>
      </c>
      <c r="N26" s="189"/>
    </row>
    <row r="27" spans="2:14" s="9" customFormat="1" ht="24" customHeight="1">
      <c r="B27" s="177" t="s">
        <v>21</v>
      </c>
      <c r="C27" s="27">
        <v>2100</v>
      </c>
      <c r="D27" s="106" t="s">
        <v>16</v>
      </c>
      <c r="E27" s="125">
        <v>135.1</v>
      </c>
      <c r="F27" s="129">
        <v>145.4</v>
      </c>
      <c r="G27" s="143" t="s">
        <v>65</v>
      </c>
      <c r="H27" s="109" t="s">
        <v>132</v>
      </c>
      <c r="I27" s="127" t="s">
        <v>133</v>
      </c>
      <c r="J27" s="28"/>
      <c r="K27" s="210" t="s">
        <v>56</v>
      </c>
      <c r="L27" s="135">
        <v>44644</v>
      </c>
      <c r="M27" s="136" t="s">
        <v>110</v>
      </c>
      <c r="N27" s="207" t="s">
        <v>36</v>
      </c>
    </row>
    <row r="28" spans="2:14" s="9" customFormat="1" ht="20.25" hidden="1" customHeight="1" outlineLevel="1">
      <c r="B28" s="212"/>
      <c r="C28" s="29">
        <v>2400</v>
      </c>
      <c r="D28" s="107" t="s">
        <v>16</v>
      </c>
      <c r="E28" s="19"/>
      <c r="F28" s="65"/>
      <c r="G28" s="163" t="s">
        <v>74</v>
      </c>
      <c r="H28" s="164"/>
      <c r="I28" s="165"/>
      <c r="J28" s="108"/>
      <c r="K28" s="211"/>
      <c r="L28" s="139" t="s">
        <v>101</v>
      </c>
      <c r="M28" s="22" t="s">
        <v>108</v>
      </c>
      <c r="N28" s="208"/>
    </row>
    <row r="29" spans="2:14" s="9" customFormat="1" ht="21.75" customHeight="1" collapsed="1">
      <c r="B29" s="177" t="s">
        <v>22</v>
      </c>
      <c r="C29" s="176">
        <v>45</v>
      </c>
      <c r="D29" s="213">
        <v>1</v>
      </c>
      <c r="E29" s="122">
        <v>700</v>
      </c>
      <c r="F29" s="129">
        <f t="shared" si="1"/>
        <v>770</v>
      </c>
      <c r="G29" s="132" t="s">
        <v>65</v>
      </c>
      <c r="H29" s="133" t="s">
        <v>134</v>
      </c>
      <c r="I29" s="134" t="s">
        <v>23</v>
      </c>
      <c r="J29" s="101"/>
      <c r="K29" s="184" t="s">
        <v>18</v>
      </c>
      <c r="L29" s="167">
        <v>44644</v>
      </c>
      <c r="M29" s="136" t="s">
        <v>105</v>
      </c>
      <c r="N29" s="207" t="s">
        <v>146</v>
      </c>
    </row>
    <row r="30" spans="2:14" s="9" customFormat="1" ht="21.75" hidden="1" customHeight="1" outlineLevel="1">
      <c r="B30" s="178"/>
      <c r="C30" s="99">
        <v>90</v>
      </c>
      <c r="D30" s="214"/>
      <c r="E30" s="19"/>
      <c r="F30" s="20"/>
      <c r="G30" s="144" t="s">
        <v>71</v>
      </c>
      <c r="H30" s="137"/>
      <c r="I30" s="138"/>
      <c r="J30" s="100"/>
      <c r="K30" s="211"/>
      <c r="L30" s="144">
        <v>44831</v>
      </c>
      <c r="M30" s="102" t="s">
        <v>111</v>
      </c>
      <c r="N30" s="215"/>
    </row>
    <row r="31" spans="2:14" s="2" customFormat="1" ht="17.25" customHeight="1" collapsed="1">
      <c r="B31" s="68" t="s">
        <v>38</v>
      </c>
      <c r="C31" s="69">
        <v>3030</v>
      </c>
      <c r="D31" s="236">
        <v>1</v>
      </c>
      <c r="E31" s="125">
        <v>740</v>
      </c>
      <c r="F31" s="131">
        <f>ROUNDDOWN(E31*1.1,3)</f>
        <v>814</v>
      </c>
      <c r="G31" s="239" t="s">
        <v>113</v>
      </c>
      <c r="H31" s="216" t="s">
        <v>122</v>
      </c>
      <c r="I31" s="218" t="s">
        <v>24</v>
      </c>
      <c r="J31" s="222" t="s">
        <v>25</v>
      </c>
      <c r="K31" s="224" t="s">
        <v>138</v>
      </c>
      <c r="L31" s="227" t="s">
        <v>117</v>
      </c>
      <c r="M31" s="220" t="s">
        <v>116</v>
      </c>
      <c r="N31" s="187" t="s">
        <v>145</v>
      </c>
    </row>
    <row r="32" spans="2:14" s="2" customFormat="1" ht="17.25" customHeight="1">
      <c r="B32" s="70" t="s">
        <v>39</v>
      </c>
      <c r="C32" s="71">
        <v>36950</v>
      </c>
      <c r="D32" s="237"/>
      <c r="E32" s="19">
        <v>370</v>
      </c>
      <c r="F32" s="20">
        <f>ROUNDDOWN(E32*1.1,3)</f>
        <v>407</v>
      </c>
      <c r="G32" s="240"/>
      <c r="H32" s="217"/>
      <c r="I32" s="219"/>
      <c r="J32" s="182"/>
      <c r="K32" s="225"/>
      <c r="L32" s="228"/>
      <c r="M32" s="221"/>
      <c r="N32" s="188"/>
    </row>
    <row r="33" spans="2:14" s="2" customFormat="1" ht="17.25" customHeight="1">
      <c r="B33" s="70" t="s">
        <v>40</v>
      </c>
      <c r="C33" s="71">
        <v>950</v>
      </c>
      <c r="D33" s="237"/>
      <c r="E33" s="19">
        <v>540</v>
      </c>
      <c r="F33" s="20">
        <f>ROUNDDOWN(E33*1.1,3)</f>
        <v>594</v>
      </c>
      <c r="G33" s="240"/>
      <c r="H33" s="217"/>
      <c r="I33" s="219"/>
      <c r="J33" s="182"/>
      <c r="K33" s="225"/>
      <c r="L33" s="228"/>
      <c r="M33" s="221"/>
      <c r="N33" s="188"/>
    </row>
    <row r="34" spans="2:14" s="2" customFormat="1" ht="17.25" customHeight="1">
      <c r="B34" s="70" t="s">
        <v>41</v>
      </c>
      <c r="C34" s="71">
        <v>735</v>
      </c>
      <c r="D34" s="238"/>
      <c r="E34" s="19">
        <v>270</v>
      </c>
      <c r="F34" s="140">
        <f>ROUNDDOWN(E34*1.1,3)</f>
        <v>297</v>
      </c>
      <c r="G34" s="241"/>
      <c r="H34" s="217"/>
      <c r="I34" s="219"/>
      <c r="J34" s="183"/>
      <c r="K34" s="226"/>
      <c r="L34" s="229"/>
      <c r="M34" s="221"/>
      <c r="N34" s="188"/>
    </row>
    <row r="35" spans="2:14" s="2" customFormat="1" ht="24" customHeight="1">
      <c r="B35" s="72" t="s">
        <v>26</v>
      </c>
      <c r="C35" s="73">
        <v>209400</v>
      </c>
      <c r="D35" s="74">
        <v>1</v>
      </c>
      <c r="E35" s="125">
        <v>21.99</v>
      </c>
      <c r="F35" s="126">
        <f t="shared" si="1"/>
        <v>24.189</v>
      </c>
      <c r="G35" s="142" t="s">
        <v>113</v>
      </c>
      <c r="H35" s="16" t="s">
        <v>121</v>
      </c>
      <c r="I35" s="130" t="s">
        <v>53</v>
      </c>
      <c r="J35" s="75" t="s">
        <v>57</v>
      </c>
      <c r="K35" s="76" t="s">
        <v>139</v>
      </c>
      <c r="L35" s="12" t="s">
        <v>117</v>
      </c>
      <c r="M35" s="128" t="s">
        <v>116</v>
      </c>
      <c r="N35" s="104" t="s">
        <v>37</v>
      </c>
    </row>
    <row r="36" spans="2:14" s="2" customFormat="1" ht="24">
      <c r="B36" s="77" t="s">
        <v>27</v>
      </c>
      <c r="C36" s="78">
        <v>84500</v>
      </c>
      <c r="D36" s="233">
        <v>1</v>
      </c>
      <c r="E36" s="122">
        <v>25.6</v>
      </c>
      <c r="F36" s="131">
        <f>ROUNDDOWN(E36*1.1,3)</f>
        <v>28.16</v>
      </c>
      <c r="G36" s="239" t="s">
        <v>113</v>
      </c>
      <c r="H36" s="216" t="s">
        <v>123</v>
      </c>
      <c r="I36" s="218" t="s">
        <v>31</v>
      </c>
      <c r="J36" s="222" t="s">
        <v>28</v>
      </c>
      <c r="K36" s="184" t="s">
        <v>18</v>
      </c>
      <c r="L36" s="230" t="s">
        <v>126</v>
      </c>
      <c r="M36" s="220" t="s">
        <v>116</v>
      </c>
      <c r="N36" s="187" t="s">
        <v>147</v>
      </c>
    </row>
    <row r="37" spans="2:14" s="2" customFormat="1" ht="24">
      <c r="B37" s="70" t="s">
        <v>29</v>
      </c>
      <c r="C37" s="79">
        <v>27500</v>
      </c>
      <c r="D37" s="234"/>
      <c r="E37" s="19">
        <v>21.5</v>
      </c>
      <c r="F37" s="20">
        <f t="shared" si="1"/>
        <v>23.65</v>
      </c>
      <c r="G37" s="240"/>
      <c r="H37" s="217"/>
      <c r="I37" s="219"/>
      <c r="J37" s="182"/>
      <c r="K37" s="185"/>
      <c r="L37" s="231"/>
      <c r="M37" s="221"/>
      <c r="N37" s="188"/>
    </row>
    <row r="38" spans="2:14" s="2" customFormat="1" ht="24">
      <c r="B38" s="70" t="s">
        <v>30</v>
      </c>
      <c r="C38" s="79">
        <v>371200</v>
      </c>
      <c r="D38" s="234"/>
      <c r="E38" s="19">
        <v>7.1</v>
      </c>
      <c r="F38" s="20">
        <f t="shared" si="1"/>
        <v>7.81</v>
      </c>
      <c r="G38" s="240"/>
      <c r="H38" s="217"/>
      <c r="I38" s="219"/>
      <c r="J38" s="182"/>
      <c r="K38" s="185"/>
      <c r="L38" s="231"/>
      <c r="M38" s="221"/>
      <c r="N38" s="188"/>
    </row>
    <row r="39" spans="2:14" s="2" customFormat="1" ht="24">
      <c r="B39" s="80" t="s">
        <v>61</v>
      </c>
      <c r="C39" s="81">
        <v>5000</v>
      </c>
      <c r="D39" s="235"/>
      <c r="E39" s="46">
        <v>13.7</v>
      </c>
      <c r="F39" s="20">
        <f t="shared" si="1"/>
        <v>15.07</v>
      </c>
      <c r="G39" s="241"/>
      <c r="H39" s="217"/>
      <c r="I39" s="219"/>
      <c r="J39" s="183"/>
      <c r="K39" s="223"/>
      <c r="L39" s="232"/>
      <c r="M39" s="221"/>
      <c r="N39" s="188"/>
    </row>
    <row r="40" spans="2:14" s="2" customFormat="1" ht="37.5" customHeight="1">
      <c r="B40" s="97" t="s">
        <v>54</v>
      </c>
      <c r="C40" s="82">
        <v>960</v>
      </c>
      <c r="D40" s="245">
        <v>1</v>
      </c>
      <c r="E40" s="247">
        <v>360</v>
      </c>
      <c r="F40" s="249">
        <f>ROUNDDOWN(E40*1.1,0)</f>
        <v>396</v>
      </c>
      <c r="G40" s="243" t="s">
        <v>114</v>
      </c>
      <c r="H40" s="210" t="s">
        <v>124</v>
      </c>
      <c r="I40" s="218" t="s">
        <v>32</v>
      </c>
      <c r="J40" s="222" t="s">
        <v>28</v>
      </c>
      <c r="K40" s="184" t="s">
        <v>18</v>
      </c>
      <c r="L40" s="227" t="s">
        <v>129</v>
      </c>
      <c r="M40" s="220" t="s">
        <v>116</v>
      </c>
      <c r="N40" s="187" t="s">
        <v>19</v>
      </c>
    </row>
    <row r="41" spans="2:14" s="2" customFormat="1" ht="37.5" customHeight="1">
      <c r="B41" s="98" t="s">
        <v>131</v>
      </c>
      <c r="C41" s="83">
        <v>2410</v>
      </c>
      <c r="D41" s="246"/>
      <c r="E41" s="248"/>
      <c r="F41" s="250">
        <f t="shared" ref="F41" si="4">ROUNDDOWN(E41*1.08,3)</f>
        <v>0</v>
      </c>
      <c r="G41" s="244"/>
      <c r="H41" s="217"/>
      <c r="I41" s="219"/>
      <c r="J41" s="183"/>
      <c r="K41" s="223"/>
      <c r="L41" s="229"/>
      <c r="M41" s="221"/>
      <c r="N41" s="188"/>
    </row>
    <row r="42" spans="2:14" s="2" customFormat="1" ht="39.75" customHeight="1">
      <c r="B42" s="84" t="s">
        <v>128</v>
      </c>
      <c r="C42" s="85">
        <v>8568</v>
      </c>
      <c r="D42" s="86">
        <v>1</v>
      </c>
      <c r="E42" s="145">
        <v>260</v>
      </c>
      <c r="F42" s="129">
        <f>ROUNDDOWN(E42*1.1,3)</f>
        <v>286</v>
      </c>
      <c r="G42" s="142" t="s">
        <v>114</v>
      </c>
      <c r="H42" s="16" t="s">
        <v>125</v>
      </c>
      <c r="I42" s="130" t="s">
        <v>60</v>
      </c>
      <c r="J42" s="28"/>
      <c r="K42" s="87" t="s">
        <v>18</v>
      </c>
      <c r="L42" s="120" t="s">
        <v>127</v>
      </c>
      <c r="M42" s="128" t="s">
        <v>116</v>
      </c>
      <c r="N42" s="188"/>
    </row>
    <row r="43" spans="2:14" s="2" customFormat="1" ht="17.25" customHeight="1">
      <c r="B43" s="84" t="s">
        <v>50</v>
      </c>
      <c r="C43" s="88">
        <v>73</v>
      </c>
      <c r="D43" s="89" t="s">
        <v>119</v>
      </c>
      <c r="E43" s="146">
        <v>1642</v>
      </c>
      <c r="F43" s="147">
        <f>ROUNDDOWN(E43*1.08,3)</f>
        <v>1773.36</v>
      </c>
      <c r="G43" s="142" t="s">
        <v>114</v>
      </c>
      <c r="H43" s="76" t="s">
        <v>52</v>
      </c>
      <c r="I43" s="148" t="s">
        <v>55</v>
      </c>
      <c r="J43" s="90"/>
      <c r="K43" s="91" t="s">
        <v>59</v>
      </c>
      <c r="L43" s="12" t="s">
        <v>118</v>
      </c>
      <c r="M43" s="149" t="s">
        <v>116</v>
      </c>
      <c r="N43" s="188"/>
    </row>
    <row r="44" spans="2:14" s="2" customFormat="1" ht="17.25" customHeight="1" thickBot="1">
      <c r="B44" s="92" t="s">
        <v>51</v>
      </c>
      <c r="C44" s="93">
        <v>26</v>
      </c>
      <c r="D44" s="94" t="s">
        <v>120</v>
      </c>
      <c r="E44" s="150">
        <v>2091</v>
      </c>
      <c r="F44" s="150">
        <f>ROUNDDOWN(E44*1.1,3)</f>
        <v>2300.1</v>
      </c>
      <c r="G44" s="151" t="s">
        <v>115</v>
      </c>
      <c r="H44" s="152" t="s">
        <v>52</v>
      </c>
      <c r="I44" s="153" t="s">
        <v>55</v>
      </c>
      <c r="J44" s="95"/>
      <c r="K44" s="96" t="s">
        <v>59</v>
      </c>
      <c r="L44" s="154" t="s">
        <v>130</v>
      </c>
      <c r="M44" s="155" t="s">
        <v>116</v>
      </c>
      <c r="N44" s="242"/>
    </row>
    <row r="45" spans="2:14" s="2" customFormat="1">
      <c r="B45" s="36"/>
      <c r="C45" s="37"/>
      <c r="D45" s="38"/>
      <c r="E45" s="36"/>
      <c r="F45" s="36"/>
      <c r="G45" s="38"/>
      <c r="H45" s="36"/>
      <c r="I45" s="36"/>
      <c r="J45" s="36"/>
      <c r="K45" s="38"/>
      <c r="L45" s="13"/>
      <c r="M45" s="36"/>
      <c r="N45" s="38"/>
    </row>
    <row r="46" spans="2:14" s="2" customFormat="1">
      <c r="B46" s="36" t="s">
        <v>33</v>
      </c>
      <c r="C46" s="37"/>
      <c r="D46" s="38"/>
      <c r="E46" s="36"/>
      <c r="F46" s="36"/>
      <c r="G46" s="38"/>
      <c r="H46" s="36"/>
      <c r="I46" s="36"/>
      <c r="J46" s="36"/>
      <c r="K46" s="38"/>
      <c r="L46" s="13"/>
      <c r="M46" s="36"/>
      <c r="N46" s="38"/>
    </row>
    <row r="47" spans="2:14" s="2" customFormat="1">
      <c r="B47" s="36" t="s">
        <v>34</v>
      </c>
      <c r="C47" s="37"/>
      <c r="D47" s="38"/>
      <c r="E47" s="36"/>
      <c r="F47" s="36"/>
      <c r="G47" s="38"/>
      <c r="H47" s="36"/>
      <c r="I47" s="36"/>
      <c r="J47" s="36"/>
      <c r="K47" s="38"/>
      <c r="L47" s="13"/>
      <c r="M47" s="36"/>
      <c r="N47" s="38"/>
    </row>
    <row r="48" spans="2:14" s="2" customFormat="1">
      <c r="C48" s="37"/>
      <c r="D48" s="38"/>
      <c r="L48" s="9"/>
    </row>
    <row r="49" spans="2:16" s="2" customFormat="1">
      <c r="C49" s="37"/>
      <c r="D49" s="38"/>
      <c r="L49" s="9"/>
    </row>
    <row r="50" spans="2:16" s="2" customFormat="1" ht="16.5">
      <c r="B50" s="39" t="s">
        <v>42</v>
      </c>
      <c r="C50" s="37"/>
      <c r="D50" s="38"/>
      <c r="L50" s="9"/>
    </row>
    <row r="51" spans="2:16" s="2" customFormat="1" ht="16.5">
      <c r="B51" s="40"/>
      <c r="C51" s="37"/>
      <c r="D51" s="38"/>
      <c r="L51" s="9"/>
    </row>
    <row r="52" spans="2:16" s="2" customFormat="1" ht="16.5">
      <c r="B52" s="41" t="s">
        <v>43</v>
      </c>
      <c r="C52" s="37"/>
      <c r="D52" s="38"/>
      <c r="L52" s="9"/>
    </row>
    <row r="53" spans="2:16" s="2" customFormat="1" ht="16.5">
      <c r="B53" s="41" t="s">
        <v>44</v>
      </c>
      <c r="C53" s="37"/>
      <c r="D53" s="38"/>
      <c r="L53" s="9"/>
    </row>
    <row r="54" spans="2:16" s="2" customFormat="1" ht="16.5">
      <c r="B54" s="41" t="s">
        <v>45</v>
      </c>
      <c r="C54" s="37"/>
      <c r="D54" s="38"/>
      <c r="L54" s="9"/>
      <c r="P54" s="2" t="s">
        <v>48</v>
      </c>
    </row>
    <row r="55" spans="2:16" s="2" customFormat="1" ht="16.5">
      <c r="B55" s="40"/>
      <c r="C55" s="37"/>
      <c r="D55" s="38"/>
      <c r="L55" s="9"/>
    </row>
    <row r="56" spans="2:16" s="2" customFormat="1" ht="16.5">
      <c r="B56" s="40" t="s">
        <v>46</v>
      </c>
      <c r="C56" s="37"/>
      <c r="D56" s="38"/>
      <c r="L56" s="9"/>
    </row>
    <row r="57" spans="2:16" s="2" customFormat="1" ht="16.5">
      <c r="B57" s="40" t="s">
        <v>47</v>
      </c>
      <c r="C57" s="37"/>
      <c r="D57" s="38"/>
      <c r="L57" s="9"/>
    </row>
    <row r="58" spans="2:16" s="2" customFormat="1">
      <c r="C58" s="37"/>
      <c r="D58" s="38"/>
      <c r="L58" s="9"/>
    </row>
    <row r="59" spans="2:16" s="2" customFormat="1">
      <c r="C59" s="37"/>
      <c r="D59" s="38"/>
      <c r="L59" s="9"/>
    </row>
    <row r="60" spans="2:16" s="2" customFormat="1">
      <c r="C60" s="37"/>
      <c r="D60" s="38"/>
      <c r="L60" s="9"/>
    </row>
  </sheetData>
  <mergeCells count="59">
    <mergeCell ref="D31:D34"/>
    <mergeCell ref="G31:G34"/>
    <mergeCell ref="G36:G39"/>
    <mergeCell ref="N40:N44"/>
    <mergeCell ref="J40:J41"/>
    <mergeCell ref="K40:K41"/>
    <mergeCell ref="L40:L41"/>
    <mergeCell ref="M40:M41"/>
    <mergeCell ref="G40:G41"/>
    <mergeCell ref="D40:D41"/>
    <mergeCell ref="E40:E41"/>
    <mergeCell ref="F40:F41"/>
    <mergeCell ref="H40:H41"/>
    <mergeCell ref="I40:I41"/>
    <mergeCell ref="N36:N39"/>
    <mergeCell ref="D29:D30"/>
    <mergeCell ref="N29:N30"/>
    <mergeCell ref="H31:H34"/>
    <mergeCell ref="I31:I34"/>
    <mergeCell ref="H36:H39"/>
    <mergeCell ref="I36:I39"/>
    <mergeCell ref="M36:M39"/>
    <mergeCell ref="M31:M34"/>
    <mergeCell ref="N31:N34"/>
    <mergeCell ref="J31:J34"/>
    <mergeCell ref="J36:J39"/>
    <mergeCell ref="K36:K39"/>
    <mergeCell ref="K31:K34"/>
    <mergeCell ref="L31:L34"/>
    <mergeCell ref="L36:L39"/>
    <mergeCell ref="D36:D39"/>
    <mergeCell ref="L3:M3"/>
    <mergeCell ref="B4:B5"/>
    <mergeCell ref="C4:C5"/>
    <mergeCell ref="D4:D5"/>
    <mergeCell ref="E4:F4"/>
    <mergeCell ref="G4:G5"/>
    <mergeCell ref="H4:H5"/>
    <mergeCell ref="I4:I5"/>
    <mergeCell ref="J4:J5"/>
    <mergeCell ref="K4:K5"/>
    <mergeCell ref="L4:L5"/>
    <mergeCell ref="M4:M5"/>
    <mergeCell ref="B29:B30"/>
    <mergeCell ref="N4:N5"/>
    <mergeCell ref="J18:J22"/>
    <mergeCell ref="K18:K22"/>
    <mergeCell ref="N18:N22"/>
    <mergeCell ref="N23:N26"/>
    <mergeCell ref="B6:B17"/>
    <mergeCell ref="N6:N17"/>
    <mergeCell ref="K6:K17"/>
    <mergeCell ref="J6:J17"/>
    <mergeCell ref="N27:N28"/>
    <mergeCell ref="B23:B26"/>
    <mergeCell ref="K23:K26"/>
    <mergeCell ref="B27:B28"/>
    <mergeCell ref="K27:K28"/>
    <mergeCell ref="K29:K30"/>
  </mergeCells>
  <phoneticPr fontId="2"/>
  <pageMargins left="0.70866141732283472" right="0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単価一覧</vt:lpstr>
      <vt:lpstr>単価一覧!Print_Area</vt:lpstr>
      <vt:lpstr>単価一覧!Print_Titles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pc-user</cp:lastModifiedBy>
  <cp:lastPrinted>2021-03-24T07:29:47Z</cp:lastPrinted>
  <dcterms:created xsi:type="dcterms:W3CDTF">2018-03-19T07:02:56Z</dcterms:created>
  <dcterms:modified xsi:type="dcterms:W3CDTF">2022-07-05T05:12:51Z</dcterms:modified>
</cp:coreProperties>
</file>